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4ec7c250015dc19/Desktop/"/>
    </mc:Choice>
  </mc:AlternateContent>
  <xr:revisionPtr revIDLastSave="4" documentId="8_{1C763132-D2A7-47F1-99E0-A89B1A6F1BB1}" xr6:coauthVersionLast="47" xr6:coauthVersionMax="47" xr10:uidLastSave="{FF40481C-75B1-4AFB-8BE1-B995E1715DB2}"/>
  <bookViews>
    <workbookView xWindow="-120" yWindow="-120" windowWidth="20730" windowHeight="11040" activeTab="5" xr2:uid="{32BADAB4-5C5A-4466-A47E-E396B65E6974}"/>
  </bookViews>
  <sheets>
    <sheet name="Staff Salary Deductions" sheetId="1" r:id="rId1"/>
    <sheet name="June 2024 Staff Salary" sheetId="5" r:id="rId2"/>
    <sheet name="CHP's" sheetId="6" r:id="rId3"/>
    <sheet name="STAFF ALLOWANCES" sheetId="2" r:id="rId4"/>
    <sheet name="Suppliers &amp; Contractors" sheetId="3" r:id="rId5"/>
    <sheet name="Consolidated Summary" sheetId="8" r:id="rId6"/>
    <sheet name="Sheet2" sheetId="10" state="hidden" r:id="rId7"/>
  </sheets>
  <externalReferences>
    <externalReference r:id="rId8"/>
  </externalReferences>
  <definedNames>
    <definedName name="_xlnm.Print_Area" localSheetId="3">'STAFF ALLOWANCES'!$A$1:$P$1465</definedName>
    <definedName name="_xlnm.Print_Area" localSheetId="0">'Staff Salary Deductions'!$A$1:$I$990</definedName>
    <definedName name="_xlnm.Print_Area" localSheetId="4">'Suppliers &amp; Contractors'!$A$1:$K$240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5" i="3" l="1"/>
  <c r="I85" i="3"/>
  <c r="H238" i="3"/>
  <c r="I238" i="3"/>
  <c r="H240" i="3" l="1"/>
  <c r="I240" i="3"/>
  <c r="F20" i="10" l="1"/>
  <c r="H20" i="10" s="1"/>
  <c r="F19" i="10"/>
  <c r="G19" i="10" s="1"/>
  <c r="F18" i="10"/>
  <c r="G18" i="10" s="1"/>
  <c r="B17" i="10"/>
  <c r="F17" i="10" s="1"/>
  <c r="H17" i="10" s="1"/>
  <c r="F16" i="10"/>
  <c r="H16" i="10" s="1"/>
  <c r="F15" i="10"/>
  <c r="H15" i="10" s="1"/>
  <c r="E14" i="10"/>
  <c r="D14" i="10"/>
  <c r="D13" i="10"/>
  <c r="F13" i="10" s="1"/>
  <c r="H13" i="10" s="1"/>
  <c r="D12" i="10"/>
  <c r="B12" i="10"/>
  <c r="B11" i="10"/>
  <c r="F11" i="10" s="1"/>
  <c r="H11" i="10" s="1"/>
  <c r="D10" i="10"/>
  <c r="B10" i="10"/>
  <c r="F10" i="10" s="1"/>
  <c r="H10" i="10" s="1"/>
  <c r="C9" i="10"/>
  <c r="B9" i="10"/>
  <c r="D8" i="10"/>
  <c r="B8" i="10"/>
  <c r="D7" i="10"/>
  <c r="B7" i="10"/>
  <c r="D6" i="10"/>
  <c r="C6" i="10"/>
  <c r="B6" i="10"/>
  <c r="E5" i="10"/>
  <c r="D5" i="10"/>
  <c r="B5" i="10"/>
  <c r="B4" i="10"/>
  <c r="F4" i="10" s="1"/>
  <c r="H4" i="10" s="1"/>
  <c r="G21" i="10" l="1"/>
  <c r="F14" i="10"/>
  <c r="H14" i="10" s="1"/>
  <c r="F9" i="10"/>
  <c r="H9" i="10" s="1"/>
  <c r="H19" i="10"/>
  <c r="F12" i="10"/>
  <c r="H12" i="10" s="1"/>
  <c r="D21" i="10"/>
  <c r="C21" i="10"/>
  <c r="F5" i="10"/>
  <c r="H5" i="10" s="1"/>
  <c r="F6" i="10"/>
  <c r="H6" i="10" s="1"/>
  <c r="F7" i="10"/>
  <c r="H7" i="10" s="1"/>
  <c r="F8" i="10"/>
  <c r="H8" i="10" s="1"/>
  <c r="B21" i="10"/>
  <c r="H18" i="10"/>
  <c r="C22" i="10"/>
  <c r="E21" i="10"/>
  <c r="H21" i="10" l="1"/>
  <c r="F21" i="10"/>
  <c r="E22" i="10"/>
  <c r="E23" i="10"/>
  <c r="N8" i="8" l="1"/>
  <c r="N9" i="8"/>
  <c r="N10" i="8"/>
  <c r="N11" i="8"/>
  <c r="N12" i="8"/>
  <c r="N13" i="8"/>
  <c r="N14" i="8"/>
  <c r="N15" i="8"/>
  <c r="N16" i="8"/>
  <c r="N17" i="8"/>
  <c r="N6" i="8"/>
  <c r="N7" i="8"/>
  <c r="N5" i="8"/>
  <c r="H18" i="8"/>
  <c r="I18" i="8"/>
  <c r="J18" i="8"/>
  <c r="K18" i="8"/>
  <c r="L18" i="8"/>
  <c r="M18" i="8"/>
  <c r="G18" i="8"/>
  <c r="D18" i="8"/>
  <c r="E18" i="8"/>
  <c r="F18" i="8"/>
  <c r="C18" i="8"/>
  <c r="B18" i="8"/>
  <c r="E6" i="6"/>
  <c r="C6" i="6"/>
  <c r="L6" i="5"/>
  <c r="K6" i="5"/>
  <c r="J6" i="5"/>
  <c r="E6" i="5"/>
  <c r="M5" i="5"/>
  <c r="M4" i="5"/>
  <c r="M6" i="5" l="1"/>
  <c r="N18" i="8"/>
  <c r="J1462" i="2"/>
  <c r="M1462" i="2" s="1"/>
  <c r="N1462" i="2" s="1"/>
  <c r="J1461" i="2"/>
  <c r="M1461" i="2" s="1"/>
  <c r="N1461" i="2" s="1"/>
  <c r="J1460" i="2"/>
  <c r="M1460" i="2" s="1"/>
  <c r="N1460" i="2" s="1"/>
  <c r="J1459" i="2"/>
  <c r="M1459" i="2" s="1"/>
  <c r="N1459" i="2" s="1"/>
  <c r="J1458" i="2"/>
  <c r="M1458" i="2" s="1"/>
  <c r="N1458" i="2" s="1"/>
  <c r="J1457" i="2"/>
  <c r="M1457" i="2" s="1"/>
  <c r="N1457" i="2" s="1"/>
  <c r="J1456" i="2"/>
  <c r="M1456" i="2" s="1"/>
  <c r="N1456" i="2" s="1"/>
  <c r="J1455" i="2"/>
  <c r="M1455" i="2" s="1"/>
  <c r="N1455" i="2" s="1"/>
  <c r="J1454" i="2"/>
  <c r="M1454" i="2" s="1"/>
  <c r="N1454" i="2" s="1"/>
  <c r="J1453" i="2"/>
  <c r="M1453" i="2" s="1"/>
  <c r="N1453" i="2" s="1"/>
  <c r="J1452" i="2"/>
  <c r="M1452" i="2" s="1"/>
  <c r="N1452" i="2" s="1"/>
  <c r="J1451" i="2"/>
  <c r="M1451" i="2" s="1"/>
  <c r="N1451" i="2" s="1"/>
  <c r="J1450" i="2"/>
  <c r="M1450" i="2" s="1"/>
  <c r="N1450" i="2" s="1"/>
  <c r="J1449" i="2"/>
  <c r="M1449" i="2" s="1"/>
  <c r="N1449" i="2" s="1"/>
  <c r="J1448" i="2"/>
  <c r="M1448" i="2" s="1"/>
  <c r="N1448" i="2" s="1"/>
  <c r="J1447" i="2"/>
  <c r="M1447" i="2" s="1"/>
  <c r="N1447" i="2" s="1"/>
  <c r="J1446" i="2"/>
  <c r="M1446" i="2" s="1"/>
  <c r="N1446" i="2" s="1"/>
  <c r="J1445" i="2"/>
  <c r="M1445" i="2" s="1"/>
  <c r="N1445" i="2" s="1"/>
  <c r="J1444" i="2"/>
  <c r="M1444" i="2" s="1"/>
  <c r="N1444" i="2" s="1"/>
  <c r="J1443" i="2"/>
  <c r="M1443" i="2" s="1"/>
  <c r="N1443" i="2" s="1"/>
  <c r="J1442" i="2"/>
  <c r="M1442" i="2" s="1"/>
  <c r="N1442" i="2" s="1"/>
  <c r="J1441" i="2"/>
  <c r="M1441" i="2" s="1"/>
  <c r="N1441" i="2" s="1"/>
  <c r="J1440" i="2"/>
  <c r="M1440" i="2" s="1"/>
  <c r="N1440" i="2" s="1"/>
  <c r="J1439" i="2"/>
  <c r="M1439" i="2" s="1"/>
  <c r="N1439" i="2" s="1"/>
  <c r="J1438" i="2"/>
  <c r="M1438" i="2" s="1"/>
  <c r="N1438" i="2" s="1"/>
  <c r="J1437" i="2"/>
  <c r="M1437" i="2" s="1"/>
  <c r="N1437" i="2" s="1"/>
  <c r="J1436" i="2"/>
  <c r="M1436" i="2" s="1"/>
  <c r="N1436" i="2" s="1"/>
  <c r="M1435" i="2"/>
  <c r="N1435" i="2" s="1"/>
  <c r="J1435" i="2"/>
  <c r="J1434" i="2"/>
  <c r="M1434" i="2" s="1"/>
  <c r="J1433" i="2"/>
  <c r="M1433" i="2" s="1"/>
  <c r="N1433" i="2" s="1"/>
  <c r="J1432" i="2"/>
  <c r="M1432" i="2" s="1"/>
  <c r="N1432" i="2" s="1"/>
  <c r="J1429" i="2"/>
  <c r="M1429" i="2" s="1"/>
  <c r="N1429" i="2" s="1"/>
  <c r="J1428" i="2"/>
  <c r="M1428" i="2" s="1"/>
  <c r="N1428" i="2" s="1"/>
  <c r="J1427" i="2"/>
  <c r="M1427" i="2" s="1"/>
  <c r="N1427" i="2" s="1"/>
  <c r="J1426" i="2"/>
  <c r="M1426" i="2" s="1"/>
  <c r="N1426" i="2" s="1"/>
  <c r="J1425" i="2"/>
  <c r="M1425" i="2" s="1"/>
  <c r="N1425" i="2" s="1"/>
  <c r="N1424" i="2"/>
  <c r="M1423" i="2"/>
  <c r="N1423" i="2" s="1"/>
  <c r="J1423" i="2"/>
  <c r="M1422" i="2"/>
  <c r="N1422" i="2" s="1"/>
  <c r="J1422" i="2"/>
  <c r="M1421" i="2"/>
  <c r="N1421" i="2" s="1"/>
  <c r="J1421" i="2"/>
  <c r="M1420" i="2"/>
  <c r="N1420" i="2" s="1"/>
  <c r="J1420" i="2"/>
  <c r="M1419" i="2"/>
  <c r="N1419" i="2" s="1"/>
  <c r="J1419" i="2"/>
  <c r="M1418" i="2"/>
  <c r="N1418" i="2" s="1"/>
  <c r="J1418" i="2"/>
  <c r="M1417" i="2"/>
  <c r="N1417" i="2" s="1"/>
  <c r="J1417" i="2"/>
  <c r="M1416" i="2"/>
  <c r="N1416" i="2" s="1"/>
  <c r="J1416" i="2"/>
  <c r="M1415" i="2"/>
  <c r="N1415" i="2" s="1"/>
  <c r="J1415" i="2"/>
  <c r="M1414" i="2"/>
  <c r="N1414" i="2" s="1"/>
  <c r="J1414" i="2"/>
  <c r="M1413" i="2"/>
  <c r="N1413" i="2" s="1"/>
  <c r="J1413" i="2"/>
  <c r="M1412" i="2"/>
  <c r="N1412" i="2" s="1"/>
  <c r="J1412" i="2"/>
  <c r="M1411" i="2"/>
  <c r="N1411" i="2" s="1"/>
  <c r="J1411" i="2"/>
  <c r="M1410" i="2"/>
  <c r="N1410" i="2" s="1"/>
  <c r="M1409" i="2"/>
  <c r="N1409" i="2" s="1"/>
  <c r="M1408" i="2"/>
  <c r="N1408" i="2" s="1"/>
  <c r="M1407" i="2"/>
  <c r="N1407" i="2" s="1"/>
  <c r="M1406" i="2"/>
  <c r="N1406" i="2" s="1"/>
  <c r="M1405" i="2"/>
  <c r="N1405" i="2" s="1"/>
  <c r="M1404" i="2"/>
  <c r="N1404" i="2" s="1"/>
  <c r="M1403" i="2"/>
  <c r="N1403" i="2" s="1"/>
  <c r="M1402" i="2"/>
  <c r="N1402" i="2" s="1"/>
  <c r="M1401" i="2"/>
  <c r="N1401" i="2" s="1"/>
  <c r="M1400" i="2"/>
  <c r="N1400" i="2" s="1"/>
  <c r="M1399" i="2"/>
  <c r="N1399" i="2" s="1"/>
  <c r="M1398" i="2"/>
  <c r="N1398" i="2" s="1"/>
  <c r="M1397" i="2"/>
  <c r="N1397" i="2" s="1"/>
  <c r="M1396" i="2"/>
  <c r="N1396" i="2" s="1"/>
  <c r="M1395" i="2"/>
  <c r="N1395" i="2" s="1"/>
  <c r="M1394" i="2"/>
  <c r="N1394" i="2" s="1"/>
  <c r="M1393" i="2"/>
  <c r="N1393" i="2" s="1"/>
  <c r="M1392" i="2"/>
  <c r="N1392" i="2" s="1"/>
  <c r="M1391" i="2"/>
  <c r="N1391" i="2" s="1"/>
  <c r="M1390" i="2"/>
  <c r="N1390" i="2" s="1"/>
  <c r="M1389" i="2"/>
  <c r="N1389" i="2" s="1"/>
  <c r="M1388" i="2"/>
  <c r="N1388" i="2" s="1"/>
  <c r="M1387" i="2"/>
  <c r="N1387" i="2" s="1"/>
  <c r="M1386" i="2"/>
  <c r="N1386" i="2" s="1"/>
  <c r="M1385" i="2"/>
  <c r="N1385" i="2" s="1"/>
  <c r="M1384" i="2"/>
  <c r="N1384" i="2" s="1"/>
  <c r="M1383" i="2"/>
  <c r="N1383" i="2" s="1"/>
  <c r="M1382" i="2"/>
  <c r="N1382" i="2" s="1"/>
  <c r="M1381" i="2"/>
  <c r="N1381" i="2" s="1"/>
  <c r="M1380" i="2"/>
  <c r="N1380" i="2" s="1"/>
  <c r="M1379" i="2"/>
  <c r="N1379" i="2" s="1"/>
  <c r="M1378" i="2"/>
  <c r="N1378" i="2" s="1"/>
  <c r="M1377" i="2"/>
  <c r="N1377" i="2" s="1"/>
  <c r="M1376" i="2"/>
  <c r="N1376" i="2" s="1"/>
  <c r="M1375" i="2"/>
  <c r="N1375" i="2" s="1"/>
  <c r="M1374" i="2"/>
  <c r="N1374" i="2" s="1"/>
  <c r="M1373" i="2"/>
  <c r="N1373" i="2" s="1"/>
  <c r="M1372" i="2"/>
  <c r="N1372" i="2" s="1"/>
  <c r="M1371" i="2"/>
  <c r="N1371" i="2" s="1"/>
  <c r="M1370" i="2"/>
  <c r="N1370" i="2" s="1"/>
  <c r="J1370" i="2"/>
  <c r="M1369" i="2"/>
  <c r="N1369" i="2" s="1"/>
  <c r="J1369" i="2"/>
  <c r="M1368" i="2"/>
  <c r="N1368" i="2" s="1"/>
  <c r="J1368" i="2"/>
  <c r="M1367" i="2"/>
  <c r="N1367" i="2" s="1"/>
  <c r="J1367" i="2"/>
  <c r="M1366" i="2"/>
  <c r="N1366" i="2" s="1"/>
  <c r="J1366" i="2"/>
  <c r="M1365" i="2"/>
  <c r="N1365" i="2" s="1"/>
  <c r="J1365" i="2"/>
  <c r="M1364" i="2"/>
  <c r="N1364" i="2" s="1"/>
  <c r="J1364" i="2"/>
  <c r="M1363" i="2"/>
  <c r="N1363" i="2" s="1"/>
  <c r="J1363" i="2"/>
  <c r="M1362" i="2"/>
  <c r="N1362" i="2" s="1"/>
  <c r="J1362" i="2"/>
  <c r="M1361" i="2"/>
  <c r="N1361" i="2" s="1"/>
  <c r="J1361" i="2"/>
  <c r="M1360" i="2"/>
  <c r="N1360" i="2" s="1"/>
  <c r="J1360" i="2"/>
  <c r="M1359" i="2"/>
  <c r="N1359" i="2" s="1"/>
  <c r="J1359" i="2"/>
  <c r="M1358" i="2"/>
  <c r="N1358" i="2" s="1"/>
  <c r="J1358" i="2"/>
  <c r="M1357" i="2"/>
  <c r="N1357" i="2" s="1"/>
  <c r="J1357" i="2"/>
  <c r="M1356" i="2"/>
  <c r="N1356" i="2" s="1"/>
  <c r="J1356" i="2"/>
  <c r="M1355" i="2"/>
  <c r="N1355" i="2" s="1"/>
  <c r="J1355" i="2"/>
  <c r="M1354" i="2"/>
  <c r="N1354" i="2" s="1"/>
  <c r="J1354" i="2"/>
  <c r="M1353" i="2"/>
  <c r="N1353" i="2" s="1"/>
  <c r="J1352" i="2"/>
  <c r="M1352" i="2" s="1"/>
  <c r="N1352" i="2" s="1"/>
  <c r="J1351" i="2"/>
  <c r="M1351" i="2" s="1"/>
  <c r="N1351" i="2" s="1"/>
  <c r="J1350" i="2"/>
  <c r="M1350" i="2" s="1"/>
  <c r="N1350" i="2" s="1"/>
  <c r="J1349" i="2"/>
  <c r="M1349" i="2" s="1"/>
  <c r="J1348" i="2"/>
  <c r="M1348" i="2" s="1"/>
  <c r="N1348" i="2" s="1"/>
  <c r="J1347" i="2"/>
  <c r="M1347" i="2" s="1"/>
  <c r="N1347" i="2" s="1"/>
  <c r="N1342" i="2"/>
  <c r="M1341" i="2"/>
  <c r="N1341" i="2" s="1"/>
  <c r="M1340" i="2"/>
  <c r="N1340" i="2" s="1"/>
  <c r="M1339" i="2"/>
  <c r="N1339" i="2" s="1"/>
  <c r="M1338" i="2"/>
  <c r="N1338" i="2" s="1"/>
  <c r="M1337" i="2"/>
  <c r="N1337" i="2" s="1"/>
  <c r="M1336" i="2"/>
  <c r="N1336" i="2" s="1"/>
  <c r="M1335" i="2"/>
  <c r="N1335" i="2" s="1"/>
  <c r="J1334" i="2"/>
  <c r="M1334" i="2" s="1"/>
  <c r="N1334" i="2" s="1"/>
  <c r="J1333" i="2"/>
  <c r="M1333" i="2" s="1"/>
  <c r="N1333" i="2" s="1"/>
  <c r="J1332" i="2"/>
  <c r="M1332" i="2" s="1"/>
  <c r="N1332" i="2" s="1"/>
  <c r="J1331" i="2"/>
  <c r="M1331" i="2" s="1"/>
  <c r="N1331" i="2" s="1"/>
  <c r="J1330" i="2"/>
  <c r="M1330" i="2" s="1"/>
  <c r="N1330" i="2" s="1"/>
  <c r="J1329" i="2"/>
  <c r="M1329" i="2" s="1"/>
  <c r="N1329" i="2" s="1"/>
  <c r="N1328" i="2"/>
  <c r="N1327" i="2"/>
  <c r="N1326" i="2"/>
  <c r="N1325" i="2"/>
  <c r="N1324" i="2"/>
  <c r="J1324" i="2"/>
  <c r="N1323" i="2"/>
  <c r="J1323" i="2"/>
  <c r="N1322" i="2"/>
  <c r="J1322" i="2"/>
  <c r="N1321" i="2"/>
  <c r="J1321" i="2"/>
  <c r="N1320" i="2"/>
  <c r="N1319" i="2"/>
  <c r="N1318" i="2"/>
  <c r="N1317" i="2"/>
  <c r="N1316" i="2"/>
  <c r="N1315" i="2"/>
  <c r="M1314" i="2"/>
  <c r="N1314" i="2" s="1"/>
  <c r="N1313" i="2"/>
  <c r="M1312" i="2"/>
  <c r="N1312" i="2" s="1"/>
  <c r="N1311" i="2"/>
  <c r="N1310" i="2"/>
  <c r="N1307" i="2"/>
  <c r="N1306" i="2"/>
  <c r="N1305" i="2"/>
  <c r="N1304" i="2"/>
  <c r="N1303" i="2"/>
  <c r="N1302" i="2"/>
  <c r="J1301" i="2"/>
  <c r="M1301" i="2" s="1"/>
  <c r="N1300" i="2"/>
  <c r="N1299" i="2"/>
  <c r="N1298" i="2"/>
  <c r="N1297" i="2"/>
  <c r="N1296" i="2"/>
  <c r="N1295" i="2"/>
  <c r="N1294" i="2"/>
  <c r="N1293" i="2"/>
  <c r="N1292" i="2"/>
  <c r="N1291" i="2"/>
  <c r="N1290" i="2"/>
  <c r="N1289" i="2"/>
  <c r="N1288" i="2"/>
  <c r="N1287" i="2"/>
  <c r="N1286" i="2"/>
  <c r="N1285" i="2"/>
  <c r="N1284" i="2"/>
  <c r="N1283" i="2"/>
  <c r="N1282" i="2"/>
  <c r="N1281" i="2"/>
  <c r="N1280" i="2"/>
  <c r="N1279" i="2"/>
  <c r="N1274" i="2"/>
  <c r="M1274" i="2"/>
  <c r="M1266" i="2"/>
  <c r="N1265" i="2"/>
  <c r="N1264" i="2"/>
  <c r="N1263" i="2"/>
  <c r="N1262" i="2"/>
  <c r="N1261" i="2"/>
  <c r="N1260" i="2"/>
  <c r="N1259" i="2"/>
  <c r="N1258" i="2"/>
  <c r="N1257" i="2"/>
  <c r="N1256" i="2"/>
  <c r="N1255" i="2"/>
  <c r="N1254" i="2"/>
  <c r="N1253" i="2"/>
  <c r="N1252" i="2"/>
  <c r="N1251" i="2"/>
  <c r="N1250" i="2"/>
  <c r="N1249" i="2"/>
  <c r="N1248" i="2"/>
  <c r="N1247" i="2"/>
  <c r="N1246" i="2"/>
  <c r="N1245" i="2"/>
  <c r="N1244" i="2"/>
  <c r="N1243" i="2"/>
  <c r="N1242" i="2"/>
  <c r="N1241" i="2"/>
  <c r="N1240" i="2"/>
  <c r="N1239" i="2"/>
  <c r="N1238" i="2"/>
  <c r="N1237" i="2"/>
  <c r="N1236" i="2"/>
  <c r="N1235" i="2"/>
  <c r="N1234" i="2"/>
  <c r="N1233" i="2"/>
  <c r="N1232" i="2"/>
  <c r="N1231" i="2"/>
  <c r="N1230" i="2"/>
  <c r="N1229" i="2"/>
  <c r="N1228" i="2"/>
  <c r="N1227" i="2"/>
  <c r="N1226" i="2"/>
  <c r="N1225" i="2"/>
  <c r="N1224" i="2"/>
  <c r="N1223" i="2"/>
  <c r="N1222" i="2"/>
  <c r="N1221" i="2"/>
  <c r="N1220" i="2"/>
  <c r="M1218" i="2"/>
  <c r="N1217" i="2"/>
  <c r="N1216" i="2"/>
  <c r="N1215" i="2"/>
  <c r="N1214" i="2"/>
  <c r="N1213" i="2"/>
  <c r="N1212" i="2"/>
  <c r="N1211" i="2"/>
  <c r="N1210" i="2"/>
  <c r="N1209" i="2"/>
  <c r="N1208" i="2"/>
  <c r="N1207" i="2"/>
  <c r="N1206" i="2"/>
  <c r="N1205" i="2"/>
  <c r="N1204" i="2"/>
  <c r="N1203" i="2"/>
  <c r="N1202" i="2"/>
  <c r="N1201" i="2"/>
  <c r="N1200" i="2"/>
  <c r="N1199" i="2"/>
  <c r="J1199" i="2"/>
  <c r="N1198" i="2"/>
  <c r="N1197" i="2"/>
  <c r="N1196" i="2"/>
  <c r="N1195" i="2"/>
  <c r="N1194" i="2"/>
  <c r="N1193" i="2"/>
  <c r="N1192" i="2"/>
  <c r="N1191" i="2"/>
  <c r="N1190" i="2"/>
  <c r="N1189" i="2"/>
  <c r="N1188" i="2"/>
  <c r="N1187" i="2"/>
  <c r="N1186" i="2"/>
  <c r="N1185" i="2"/>
  <c r="N1184" i="2"/>
  <c r="N1183" i="2"/>
  <c r="N1182" i="2"/>
  <c r="N1181" i="2"/>
  <c r="N1180" i="2"/>
  <c r="N1179" i="2"/>
  <c r="N1178" i="2"/>
  <c r="N1177" i="2"/>
  <c r="N1176" i="2"/>
  <c r="N1175" i="2"/>
  <c r="N1174" i="2"/>
  <c r="N1173" i="2"/>
  <c r="N1172" i="2"/>
  <c r="N1171" i="2"/>
  <c r="N1170" i="2"/>
  <c r="N1169" i="2"/>
  <c r="N1168" i="2"/>
  <c r="N1167" i="2"/>
  <c r="N1166" i="2"/>
  <c r="N1165" i="2"/>
  <c r="N1164" i="2"/>
  <c r="N1163" i="2"/>
  <c r="N1162" i="2"/>
  <c r="N1161" i="2"/>
  <c r="N1160" i="2"/>
  <c r="N1159" i="2"/>
  <c r="N1158" i="2"/>
  <c r="N1157" i="2"/>
  <c r="N1156" i="2"/>
  <c r="N1155" i="2"/>
  <c r="N1154" i="2"/>
  <c r="N1153" i="2"/>
  <c r="N1152" i="2"/>
  <c r="N1151" i="2"/>
  <c r="N1150" i="2"/>
  <c r="N1149" i="2"/>
  <c r="N1148" i="2"/>
  <c r="N1147" i="2"/>
  <c r="N1146" i="2"/>
  <c r="N1145" i="2"/>
  <c r="N1144" i="2"/>
  <c r="N1143" i="2"/>
  <c r="N1142" i="2"/>
  <c r="N1141" i="2"/>
  <c r="N1140" i="2"/>
  <c r="N1139" i="2"/>
  <c r="N1138" i="2"/>
  <c r="N1137" i="2"/>
  <c r="M1430" i="2" l="1"/>
  <c r="N1349" i="2"/>
  <c r="N1430" i="2" s="1"/>
  <c r="N1434" i="2"/>
  <c r="M1463" i="2"/>
  <c r="M1275" i="2"/>
  <c r="N1218" i="2"/>
  <c r="N1266" i="2"/>
  <c r="N1301" i="2"/>
  <c r="M1308" i="2"/>
  <c r="M1343" i="2" s="1"/>
  <c r="N1343" i="2" s="1"/>
  <c r="N1275" i="2" l="1"/>
  <c r="M1464" i="2"/>
  <c r="N1464" i="2" s="1"/>
  <c r="N1463" i="2"/>
  <c r="K39" i="2" l="1"/>
  <c r="L39" i="2"/>
  <c r="A282" i="2" l="1"/>
  <c r="A285" i="2"/>
  <c r="A288" i="2"/>
  <c r="A291" i="2"/>
  <c r="A294" i="2"/>
  <c r="A297" i="2"/>
  <c r="A300" i="2"/>
  <c r="A303" i="2"/>
  <c r="A306" i="2"/>
  <c r="A309" i="2"/>
  <c r="A312" i="2"/>
  <c r="A315" i="2"/>
  <c r="A318" i="2"/>
  <c r="A321" i="2"/>
  <c r="A324" i="2"/>
  <c r="A327" i="2"/>
  <c r="A330" i="2"/>
  <c r="A333" i="2"/>
  <c r="A336" i="2"/>
  <c r="A339" i="2"/>
  <c r="A342" i="2"/>
  <c r="A345" i="2"/>
  <c r="A348" i="2"/>
  <c r="A351" i="2"/>
  <c r="A354" i="2"/>
  <c r="A357" i="2"/>
  <c r="A360" i="2"/>
  <c r="A363" i="2"/>
  <c r="A366" i="2"/>
  <c r="A369" i="2"/>
  <c r="A372" i="2"/>
  <c r="A375" i="2"/>
  <c r="A378" i="2"/>
  <c r="A381" i="2"/>
  <c r="A384" i="2"/>
  <c r="A387" i="2"/>
  <c r="A390" i="2"/>
  <c r="A393" i="2"/>
  <c r="A396" i="2"/>
  <c r="A399" i="2"/>
  <c r="A402" i="2"/>
  <c r="A405" i="2"/>
  <c r="A408" i="2"/>
  <c r="A411" i="2"/>
  <c r="A414" i="2"/>
  <c r="A417" i="2"/>
  <c r="J223" i="3"/>
  <c r="J224" i="3"/>
  <c r="J225" i="3"/>
  <c r="J226" i="3"/>
  <c r="J227" i="3"/>
  <c r="J228" i="3"/>
  <c r="J229" i="3"/>
  <c r="J232" i="3"/>
  <c r="J233" i="3"/>
  <c r="J235" i="3"/>
  <c r="J236" i="3"/>
  <c r="J237" i="3"/>
  <c r="J222" i="3"/>
  <c r="J83" i="3"/>
  <c r="J210" i="3"/>
  <c r="J211" i="3"/>
  <c r="J84" i="3"/>
  <c r="J212" i="3"/>
  <c r="J82" i="3"/>
  <c r="J183" i="3"/>
  <c r="J65" i="3"/>
  <c r="J184" i="3"/>
  <c r="J66" i="3"/>
  <c r="J67" i="3"/>
  <c r="J68" i="3"/>
  <c r="J69" i="3"/>
  <c r="J70" i="3"/>
  <c r="J71" i="3"/>
  <c r="J72" i="3"/>
  <c r="J73" i="3"/>
  <c r="J74" i="3"/>
  <c r="J185" i="3"/>
  <c r="J199" i="3"/>
  <c r="J182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89" i="3"/>
  <c r="J90" i="3"/>
  <c r="J22" i="3"/>
  <c r="J23" i="3"/>
  <c r="J24" i="3"/>
  <c r="J25" i="3"/>
  <c r="J91" i="3"/>
  <c r="J92" i="3"/>
  <c r="J26" i="3"/>
  <c r="J27" i="3"/>
  <c r="J28" i="3"/>
  <c r="J29" i="3"/>
  <c r="J30" i="3"/>
  <c r="J94" i="3"/>
  <c r="J95" i="3"/>
  <c r="J96" i="3"/>
  <c r="J97" i="3"/>
  <c r="J98" i="3"/>
  <c r="J99" i="3"/>
  <c r="J37" i="3"/>
  <c r="J100" i="3"/>
  <c r="J101" i="3"/>
  <c r="J102" i="3"/>
  <c r="J103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104" i="3"/>
  <c r="J54" i="3"/>
  <c r="J55" i="3"/>
  <c r="J56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7" i="3"/>
  <c r="J174" i="3"/>
  <c r="J175" i="3"/>
  <c r="J176" i="3"/>
  <c r="J177" i="3"/>
  <c r="J178" i="3"/>
  <c r="J179" i="3"/>
  <c r="J180" i="3"/>
  <c r="J181" i="3"/>
  <c r="J188" i="3"/>
  <c r="J189" i="3"/>
  <c r="J190" i="3"/>
  <c r="J191" i="3"/>
  <c r="J192" i="3"/>
  <c r="J193" i="3"/>
  <c r="J194" i="3"/>
  <c r="J195" i="3"/>
  <c r="J196" i="3"/>
  <c r="J197" i="3"/>
  <c r="J198" i="3"/>
  <c r="J209" i="3"/>
  <c r="J58" i="3"/>
  <c r="J130" i="3"/>
  <c r="J59" i="3"/>
  <c r="J60" i="3"/>
  <c r="J131" i="3"/>
  <c r="J132" i="3"/>
  <c r="J133" i="3"/>
  <c r="J134" i="3"/>
  <c r="J135" i="3"/>
  <c r="J164" i="3"/>
  <c r="J165" i="3"/>
  <c r="J63" i="3"/>
  <c r="J64" i="3"/>
  <c r="J166" i="3"/>
  <c r="J88" i="3"/>
  <c r="J208" i="3"/>
  <c r="J77" i="3"/>
  <c r="J78" i="3"/>
  <c r="J79" i="3"/>
  <c r="J76" i="3"/>
  <c r="J113" i="3"/>
  <c r="J36" i="3"/>
  <c r="J34" i="3"/>
  <c r="J35" i="3"/>
  <c r="J93" i="3"/>
  <c r="J33" i="3"/>
  <c r="J142" i="3" l="1"/>
  <c r="J173" i="3"/>
  <c r="J207" i="3"/>
  <c r="J112" i="3"/>
  <c r="J110" i="3"/>
  <c r="J111" i="3"/>
  <c r="J57" i="3"/>
  <c r="J141" i="3"/>
  <c r="J61" i="3"/>
  <c r="J172" i="3"/>
  <c r="J187" i="3"/>
  <c r="J206" i="3"/>
  <c r="J221" i="3"/>
  <c r="J62" i="3"/>
  <c r="J201" i="3"/>
  <c r="J168" i="3"/>
  <c r="J75" i="3"/>
  <c r="J213" i="3"/>
  <c r="J136" i="3"/>
  <c r="J109" i="3"/>
  <c r="J137" i="3"/>
  <c r="J138" i="3"/>
  <c r="J139" i="3"/>
  <c r="J169" i="3"/>
  <c r="J186" i="3"/>
  <c r="J202" i="3"/>
  <c r="J203" i="3"/>
  <c r="J204" i="3"/>
  <c r="J205" i="3"/>
  <c r="J214" i="3"/>
  <c r="J215" i="3"/>
  <c r="J216" i="3"/>
  <c r="J217" i="3"/>
  <c r="J218" i="3"/>
  <c r="J219" i="3"/>
  <c r="J230" i="3"/>
  <c r="J234" i="3"/>
  <c r="J140" i="3"/>
  <c r="J170" i="3"/>
  <c r="J171" i="3"/>
  <c r="J220" i="3"/>
  <c r="J231" i="3"/>
  <c r="J200" i="3"/>
  <c r="J106" i="3"/>
  <c r="J107" i="3"/>
  <c r="J108" i="3"/>
  <c r="J105" i="3"/>
  <c r="J85" i="3" l="1"/>
  <c r="J238" i="3"/>
  <c r="J240" i="3" s="1"/>
  <c r="M1132" i="2"/>
  <c r="N1132" i="2" s="1"/>
  <c r="N1131" i="2"/>
  <c r="N1130" i="2"/>
  <c r="N1129" i="2"/>
  <c r="N1128" i="2"/>
  <c r="N1127" i="2"/>
  <c r="N1126" i="2"/>
  <c r="N1125" i="2"/>
  <c r="N1124" i="2"/>
  <c r="N1123" i="2"/>
  <c r="N1122" i="2"/>
  <c r="N1121" i="2"/>
  <c r="N1120" i="2"/>
  <c r="N1119" i="2"/>
  <c r="N1118" i="2"/>
  <c r="N1117" i="2"/>
  <c r="N1116" i="2"/>
  <c r="N1115" i="2"/>
  <c r="N1114" i="2"/>
  <c r="N1113" i="2"/>
  <c r="N1112" i="2"/>
  <c r="N1111" i="2"/>
  <c r="N1110" i="2"/>
  <c r="N1109" i="2"/>
  <c r="N1108" i="2"/>
  <c r="N1107" i="2"/>
  <c r="N1106" i="2"/>
  <c r="N1105" i="2"/>
  <c r="N1104" i="2"/>
  <c r="N1103" i="2"/>
  <c r="N1102" i="2"/>
  <c r="N1101" i="2"/>
  <c r="N1100" i="2"/>
  <c r="N1099" i="2"/>
  <c r="N1098" i="2"/>
  <c r="N1097" i="2"/>
  <c r="N1096" i="2"/>
  <c r="N1095" i="2"/>
  <c r="N1094" i="2"/>
  <c r="N1093" i="2"/>
  <c r="N1092" i="2"/>
  <c r="N1091" i="2"/>
  <c r="N1090" i="2"/>
  <c r="N1089" i="2"/>
  <c r="N1088" i="2"/>
  <c r="N1087" i="2"/>
  <c r="N1086" i="2"/>
  <c r="N1085" i="2"/>
  <c r="N1084" i="2"/>
  <c r="N1083" i="2"/>
  <c r="N1082" i="2"/>
  <c r="N1081" i="2"/>
  <c r="N1080" i="2"/>
  <c r="N1079" i="2"/>
  <c r="N1078" i="2"/>
  <c r="N1077" i="2"/>
  <c r="N1076" i="2"/>
  <c r="N1075" i="2"/>
  <c r="N1074" i="2"/>
  <c r="N1073" i="2"/>
  <c r="N1072" i="2"/>
  <c r="N1071" i="2"/>
  <c r="N1070" i="2"/>
  <c r="N1069" i="2"/>
  <c r="N1068" i="2"/>
  <c r="N1067" i="2"/>
  <c r="N1066" i="2"/>
  <c r="N1065" i="2"/>
  <c r="N1064" i="2"/>
  <c r="N1063" i="2"/>
  <c r="N1062" i="2"/>
  <c r="N1061" i="2"/>
  <c r="N1060" i="2"/>
  <c r="N1059" i="2"/>
  <c r="N1058" i="2"/>
  <c r="N1057" i="2"/>
  <c r="N1056" i="2"/>
  <c r="N1055" i="2"/>
  <c r="N1054" i="2"/>
  <c r="N1053" i="2"/>
  <c r="N1052" i="2"/>
  <c r="N1051" i="2"/>
  <c r="M1049" i="2"/>
  <c r="N1048" i="2"/>
  <c r="N1047" i="2"/>
  <c r="N1046" i="2"/>
  <c r="N1045" i="2"/>
  <c r="N1044" i="2"/>
  <c r="N1043" i="2"/>
  <c r="N1042" i="2"/>
  <c r="N1041" i="2"/>
  <c r="N1040" i="2"/>
  <c r="N1039" i="2"/>
  <c r="N1038" i="2"/>
  <c r="N1037" i="2"/>
  <c r="N1036" i="2"/>
  <c r="N1035" i="2"/>
  <c r="N1034" i="2"/>
  <c r="N1033" i="2"/>
  <c r="N1032" i="2"/>
  <c r="N1031" i="2"/>
  <c r="N1030" i="2"/>
  <c r="N1029" i="2"/>
  <c r="N1028" i="2"/>
  <c r="N1027" i="2"/>
  <c r="N1026" i="2"/>
  <c r="N1025" i="2"/>
  <c r="N1024" i="2"/>
  <c r="N1023" i="2"/>
  <c r="N1022" i="2"/>
  <c r="N1021" i="2"/>
  <c r="N1020" i="2"/>
  <c r="N1019" i="2"/>
  <c r="N1018" i="2"/>
  <c r="N1017" i="2"/>
  <c r="N1016" i="2"/>
  <c r="N1015" i="2"/>
  <c r="N1014" i="2"/>
  <c r="N1013" i="2"/>
  <c r="N1012" i="2"/>
  <c r="N1011" i="2"/>
  <c r="N1010" i="2"/>
  <c r="N1009" i="2"/>
  <c r="N1008" i="2"/>
  <c r="N1007" i="2"/>
  <c r="N1006" i="2"/>
  <c r="N1005" i="2"/>
  <c r="N1004" i="2"/>
  <c r="N1003" i="2"/>
  <c r="N1002" i="2"/>
  <c r="N1001" i="2"/>
  <c r="N1000" i="2"/>
  <c r="N999" i="2"/>
  <c r="N998" i="2"/>
  <c r="N997" i="2"/>
  <c r="N996" i="2"/>
  <c r="N995" i="2"/>
  <c r="N994" i="2"/>
  <c r="N993" i="2"/>
  <c r="N992" i="2"/>
  <c r="N991" i="2"/>
  <c r="N990" i="2"/>
  <c r="N989" i="2"/>
  <c r="N988" i="2"/>
  <c r="N987" i="2"/>
  <c r="N986" i="2"/>
  <c r="N985" i="2"/>
  <c r="N984" i="2"/>
  <c r="N983" i="2"/>
  <c r="N982" i="2"/>
  <c r="N981" i="2"/>
  <c r="N980" i="2"/>
  <c r="N979" i="2"/>
  <c r="N978" i="2"/>
  <c r="N977" i="2"/>
  <c r="N976" i="2"/>
  <c r="N975" i="2"/>
  <c r="N974" i="2"/>
  <c r="N973" i="2"/>
  <c r="N972" i="2"/>
  <c r="N971" i="2"/>
  <c r="N970" i="2"/>
  <c r="N969" i="2"/>
  <c r="N968" i="2"/>
  <c r="N967" i="2"/>
  <c r="N966" i="2"/>
  <c r="N965" i="2"/>
  <c r="N964" i="2"/>
  <c r="N963" i="2"/>
  <c r="N962" i="2"/>
  <c r="N961" i="2"/>
  <c r="N960" i="2"/>
  <c r="N959" i="2"/>
  <c r="N958" i="2"/>
  <c r="N957" i="2"/>
  <c r="N956" i="2"/>
  <c r="N955" i="2"/>
  <c r="N954" i="2"/>
  <c r="N953" i="2"/>
  <c r="N952" i="2"/>
  <c r="N951" i="2"/>
  <c r="N950" i="2"/>
  <c r="N949" i="2"/>
  <c r="N948" i="2"/>
  <c r="N942" i="2"/>
  <c r="J941" i="2"/>
  <c r="M941" i="2" s="1"/>
  <c r="M938" i="2"/>
  <c r="N938" i="2" s="1"/>
  <c r="N937" i="2"/>
  <c r="J936" i="2"/>
  <c r="M936" i="2" s="1"/>
  <c r="N936" i="2" s="1"/>
  <c r="G936" i="2"/>
  <c r="J935" i="2"/>
  <c r="M935" i="2" s="1"/>
  <c r="N935" i="2" s="1"/>
  <c r="G935" i="2"/>
  <c r="J934" i="2"/>
  <c r="M934" i="2" s="1"/>
  <c r="N934" i="2" s="1"/>
  <c r="G934" i="2"/>
  <c r="J933" i="2"/>
  <c r="M933" i="2" s="1"/>
  <c r="N933" i="2" s="1"/>
  <c r="G933" i="2"/>
  <c r="J932" i="2"/>
  <c r="M932" i="2" s="1"/>
  <c r="N932" i="2" s="1"/>
  <c r="G932" i="2"/>
  <c r="J931" i="2"/>
  <c r="M931" i="2" s="1"/>
  <c r="N931" i="2" s="1"/>
  <c r="G931" i="2"/>
  <c r="J930" i="2"/>
  <c r="M930" i="2" s="1"/>
  <c r="N930" i="2" s="1"/>
  <c r="G930" i="2"/>
  <c r="J929" i="2"/>
  <c r="M929" i="2" s="1"/>
  <c r="N929" i="2" s="1"/>
  <c r="G929" i="2"/>
  <c r="J928" i="2"/>
  <c r="M928" i="2" s="1"/>
  <c r="N928" i="2" s="1"/>
  <c r="G928" i="2"/>
  <c r="J927" i="2"/>
  <c r="M927" i="2" s="1"/>
  <c r="N927" i="2" s="1"/>
  <c r="G927" i="2"/>
  <c r="J926" i="2"/>
  <c r="M926" i="2" s="1"/>
  <c r="N926" i="2" s="1"/>
  <c r="G926" i="2"/>
  <c r="J925" i="2"/>
  <c r="M925" i="2" s="1"/>
  <c r="N925" i="2" s="1"/>
  <c r="G925" i="2"/>
  <c r="J924" i="2"/>
  <c r="M924" i="2" s="1"/>
  <c r="G924" i="2"/>
  <c r="M919" i="2"/>
  <c r="N918" i="2"/>
  <c r="N917" i="2"/>
  <c r="N916" i="2"/>
  <c r="N915" i="2"/>
  <c r="N914" i="2"/>
  <c r="N913" i="2"/>
  <c r="N912" i="2"/>
  <c r="N911" i="2"/>
  <c r="N910" i="2"/>
  <c r="N909" i="2"/>
  <c r="N908" i="2"/>
  <c r="N907" i="2"/>
  <c r="N906" i="2"/>
  <c r="N905" i="2"/>
  <c r="N904" i="2"/>
  <c r="N903" i="2"/>
  <c r="N902" i="2"/>
  <c r="N901" i="2"/>
  <c r="N900" i="2"/>
  <c r="N899" i="2"/>
  <c r="N898" i="2"/>
  <c r="N897" i="2"/>
  <c r="N896" i="2"/>
  <c r="N895" i="2"/>
  <c r="N894" i="2"/>
  <c r="N893" i="2"/>
  <c r="N892" i="2"/>
  <c r="M891" i="2"/>
  <c r="N891" i="2" s="1"/>
  <c r="N890" i="2"/>
  <c r="N889" i="2"/>
  <c r="N888" i="2"/>
  <c r="N887" i="2"/>
  <c r="N886" i="2"/>
  <c r="N885" i="2"/>
  <c r="N884" i="2"/>
  <c r="M920" i="2" l="1"/>
  <c r="N920" i="2" s="1"/>
  <c r="N1049" i="2"/>
  <c r="M1133" i="2"/>
  <c r="N1133" i="2" s="1"/>
  <c r="M943" i="2"/>
  <c r="N941" i="2"/>
  <c r="M939" i="2"/>
  <c r="N924" i="2"/>
  <c r="N939" i="2" s="1"/>
  <c r="N919" i="2"/>
  <c r="M944" i="2" l="1"/>
  <c r="J878" i="2" l="1"/>
  <c r="M878" i="2" s="1"/>
  <c r="N878" i="2" s="1"/>
  <c r="J877" i="2"/>
  <c r="M877" i="2" s="1"/>
  <c r="N877" i="2" s="1"/>
  <c r="J876" i="2"/>
  <c r="M876" i="2" s="1"/>
  <c r="N876" i="2" s="1"/>
  <c r="J875" i="2"/>
  <c r="M875" i="2" s="1"/>
  <c r="N875" i="2" s="1"/>
  <c r="J874" i="2"/>
  <c r="M874" i="2" s="1"/>
  <c r="N874" i="2" s="1"/>
  <c r="J873" i="2"/>
  <c r="M873" i="2" s="1"/>
  <c r="N873" i="2" s="1"/>
  <c r="J872" i="2"/>
  <c r="M872" i="2" s="1"/>
  <c r="N872" i="2" s="1"/>
  <c r="J871" i="2"/>
  <c r="M871" i="2" s="1"/>
  <c r="N871" i="2" s="1"/>
  <c r="J870" i="2"/>
  <c r="M870" i="2" s="1"/>
  <c r="N870" i="2" s="1"/>
  <c r="J869" i="2"/>
  <c r="M869" i="2" s="1"/>
  <c r="N869" i="2" s="1"/>
  <c r="J868" i="2"/>
  <c r="M868" i="2" s="1"/>
  <c r="N868" i="2" s="1"/>
  <c r="J867" i="2"/>
  <c r="M867" i="2" s="1"/>
  <c r="N867" i="2" s="1"/>
  <c r="J866" i="2"/>
  <c r="M866" i="2" s="1"/>
  <c r="N866" i="2" s="1"/>
  <c r="J865" i="2"/>
  <c r="M865" i="2" s="1"/>
  <c r="J862" i="2"/>
  <c r="M862" i="2" s="1"/>
  <c r="N862" i="2" s="1"/>
  <c r="J861" i="2"/>
  <c r="M861" i="2" s="1"/>
  <c r="N861" i="2" s="1"/>
  <c r="J860" i="2"/>
  <c r="M860" i="2" s="1"/>
  <c r="N860" i="2" s="1"/>
  <c r="J859" i="2"/>
  <c r="M859" i="2" s="1"/>
  <c r="N859" i="2" s="1"/>
  <c r="J858" i="2"/>
  <c r="M858" i="2" s="1"/>
  <c r="N858" i="2" s="1"/>
  <c r="J857" i="2"/>
  <c r="M857" i="2" s="1"/>
  <c r="N857" i="2" s="1"/>
  <c r="J856" i="2"/>
  <c r="M856" i="2" s="1"/>
  <c r="N856" i="2" s="1"/>
  <c r="J855" i="2"/>
  <c r="M855" i="2" s="1"/>
  <c r="N855" i="2" s="1"/>
  <c r="J854" i="2"/>
  <c r="M854" i="2" s="1"/>
  <c r="N854" i="2" s="1"/>
  <c r="J853" i="2"/>
  <c r="M853" i="2" s="1"/>
  <c r="N853" i="2" s="1"/>
  <c r="J852" i="2"/>
  <c r="M852" i="2" s="1"/>
  <c r="N852" i="2" s="1"/>
  <c r="J851" i="2"/>
  <c r="M851" i="2" s="1"/>
  <c r="N851" i="2" s="1"/>
  <c r="J850" i="2"/>
  <c r="M850" i="2" s="1"/>
  <c r="N850" i="2" s="1"/>
  <c r="J849" i="2"/>
  <c r="M849" i="2" s="1"/>
  <c r="N849" i="2" s="1"/>
  <c r="J848" i="2"/>
  <c r="M848" i="2" s="1"/>
  <c r="N848" i="2" s="1"/>
  <c r="J847" i="2"/>
  <c r="M847" i="2" s="1"/>
  <c r="N847" i="2" s="1"/>
  <c r="J846" i="2"/>
  <c r="M846" i="2" s="1"/>
  <c r="N846" i="2" s="1"/>
  <c r="J845" i="2"/>
  <c r="M845" i="2" s="1"/>
  <c r="N845" i="2" s="1"/>
  <c r="J844" i="2"/>
  <c r="M844" i="2" s="1"/>
  <c r="N844" i="2" s="1"/>
  <c r="J843" i="2"/>
  <c r="M843" i="2" s="1"/>
  <c r="N843" i="2" s="1"/>
  <c r="J842" i="2"/>
  <c r="M842" i="2" s="1"/>
  <c r="N842" i="2" s="1"/>
  <c r="J841" i="2"/>
  <c r="M841" i="2" s="1"/>
  <c r="N841" i="2" s="1"/>
  <c r="J840" i="2"/>
  <c r="M840" i="2" s="1"/>
  <c r="N840" i="2" s="1"/>
  <c r="J839" i="2"/>
  <c r="M839" i="2" s="1"/>
  <c r="N839" i="2" s="1"/>
  <c r="J838" i="2"/>
  <c r="M838" i="2" s="1"/>
  <c r="F833" i="2"/>
  <c r="J831" i="2"/>
  <c r="M831" i="2" s="1"/>
  <c r="N831" i="2" s="1"/>
  <c r="J830" i="2"/>
  <c r="M830" i="2" s="1"/>
  <c r="N830" i="2" s="1"/>
  <c r="J829" i="2"/>
  <c r="M829" i="2" s="1"/>
  <c r="N829" i="2" s="1"/>
  <c r="J828" i="2"/>
  <c r="M828" i="2" s="1"/>
  <c r="N828" i="2" s="1"/>
  <c r="N827" i="2"/>
  <c r="J826" i="2"/>
  <c r="M826" i="2" s="1"/>
  <c r="N826" i="2" s="1"/>
  <c r="J825" i="2"/>
  <c r="M825" i="2" s="1"/>
  <c r="N825" i="2" s="1"/>
  <c r="J824" i="2"/>
  <c r="M824" i="2" s="1"/>
  <c r="N824" i="2" s="1"/>
  <c r="J823" i="2"/>
  <c r="M823" i="2" s="1"/>
  <c r="N823" i="2" s="1"/>
  <c r="J822" i="2"/>
  <c r="M822" i="2" s="1"/>
  <c r="N822" i="2" s="1"/>
  <c r="J821" i="2"/>
  <c r="M821" i="2" s="1"/>
  <c r="N821" i="2" s="1"/>
  <c r="J820" i="2"/>
  <c r="M820" i="2" s="1"/>
  <c r="N820" i="2" s="1"/>
  <c r="N819" i="2"/>
  <c r="J818" i="2"/>
  <c r="M818" i="2" s="1"/>
  <c r="N818" i="2" s="1"/>
  <c r="J817" i="2"/>
  <c r="M817" i="2" s="1"/>
  <c r="N817" i="2" s="1"/>
  <c r="H816" i="2"/>
  <c r="J816" i="2" s="1"/>
  <c r="M816" i="2" s="1"/>
  <c r="N816" i="2" s="1"/>
  <c r="H815" i="2"/>
  <c r="J815" i="2" s="1"/>
  <c r="M815" i="2" s="1"/>
  <c r="N815" i="2" s="1"/>
  <c r="H814" i="2"/>
  <c r="J814" i="2" s="1"/>
  <c r="M814" i="2" s="1"/>
  <c r="N814" i="2" s="1"/>
  <c r="H813" i="2"/>
  <c r="J813" i="2" s="1"/>
  <c r="M813" i="2" s="1"/>
  <c r="N813" i="2" s="1"/>
  <c r="H812" i="2"/>
  <c r="J812" i="2" s="1"/>
  <c r="M812" i="2" s="1"/>
  <c r="N812" i="2" s="1"/>
  <c r="J811" i="2"/>
  <c r="M811" i="2" s="1"/>
  <c r="N811" i="2" s="1"/>
  <c r="J810" i="2"/>
  <c r="M810" i="2" s="1"/>
  <c r="N810" i="2" s="1"/>
  <c r="J809" i="2"/>
  <c r="M809" i="2" s="1"/>
  <c r="N809" i="2" s="1"/>
  <c r="J808" i="2"/>
  <c r="M808" i="2" s="1"/>
  <c r="N808" i="2" s="1"/>
  <c r="J807" i="2"/>
  <c r="M807" i="2" s="1"/>
  <c r="N807" i="2" s="1"/>
  <c r="J806" i="2"/>
  <c r="M806" i="2" s="1"/>
  <c r="N806" i="2" s="1"/>
  <c r="J805" i="2"/>
  <c r="M805" i="2" s="1"/>
  <c r="N805" i="2" s="1"/>
  <c r="J804" i="2"/>
  <c r="M804" i="2" s="1"/>
  <c r="N804" i="2" s="1"/>
  <c r="J803" i="2"/>
  <c r="M803" i="2" s="1"/>
  <c r="N803" i="2" s="1"/>
  <c r="J802" i="2"/>
  <c r="M802" i="2" s="1"/>
  <c r="N802" i="2" s="1"/>
  <c r="J801" i="2"/>
  <c r="M801" i="2" s="1"/>
  <c r="N801" i="2" s="1"/>
  <c r="J800" i="2"/>
  <c r="M800" i="2" s="1"/>
  <c r="N800" i="2" s="1"/>
  <c r="J799" i="2"/>
  <c r="M799" i="2" s="1"/>
  <c r="N799" i="2" s="1"/>
  <c r="J798" i="2"/>
  <c r="M798" i="2" s="1"/>
  <c r="N798" i="2" s="1"/>
  <c r="J797" i="2"/>
  <c r="M797" i="2" s="1"/>
  <c r="N797" i="2" s="1"/>
  <c r="J796" i="2"/>
  <c r="M796" i="2" s="1"/>
  <c r="N796" i="2" s="1"/>
  <c r="J795" i="2"/>
  <c r="M795" i="2" s="1"/>
  <c r="N795" i="2" s="1"/>
  <c r="J794" i="2"/>
  <c r="M794" i="2" s="1"/>
  <c r="N794" i="2" s="1"/>
  <c r="J793" i="2"/>
  <c r="M793" i="2" s="1"/>
  <c r="N793" i="2" s="1"/>
  <c r="J792" i="2"/>
  <c r="M792" i="2" s="1"/>
  <c r="N792" i="2" s="1"/>
  <c r="M791" i="2"/>
  <c r="N791" i="2" s="1"/>
  <c r="M790" i="2"/>
  <c r="N790" i="2" s="1"/>
  <c r="M789" i="2"/>
  <c r="N789" i="2" s="1"/>
  <c r="M788" i="2"/>
  <c r="M785" i="2"/>
  <c r="N785" i="2" s="1"/>
  <c r="M784" i="2"/>
  <c r="N784" i="2" s="1"/>
  <c r="M783" i="2"/>
  <c r="N783" i="2" s="1"/>
  <c r="M782" i="2"/>
  <c r="N782" i="2" s="1"/>
  <c r="M781" i="2"/>
  <c r="N781" i="2" s="1"/>
  <c r="M780" i="2"/>
  <c r="N780" i="2" s="1"/>
  <c r="M779" i="2"/>
  <c r="N779" i="2" s="1"/>
  <c r="M778" i="2"/>
  <c r="N778" i="2" s="1"/>
  <c r="M777" i="2"/>
  <c r="N777" i="2" s="1"/>
  <c r="M776" i="2"/>
  <c r="N776" i="2" s="1"/>
  <c r="M775" i="2"/>
  <c r="N775" i="2" s="1"/>
  <c r="M774" i="2"/>
  <c r="N774" i="2" s="1"/>
  <c r="M773" i="2"/>
  <c r="N773" i="2" s="1"/>
  <c r="M772" i="2"/>
  <c r="N772" i="2" s="1"/>
  <c r="M771" i="2"/>
  <c r="N771" i="2" s="1"/>
  <c r="M770" i="2"/>
  <c r="N770" i="2" s="1"/>
  <c r="M769" i="2"/>
  <c r="N769" i="2" s="1"/>
  <c r="M768" i="2"/>
  <c r="N768" i="2" s="1"/>
  <c r="M767" i="2"/>
  <c r="N767" i="2" s="1"/>
  <c r="M766" i="2"/>
  <c r="N766" i="2" s="1"/>
  <c r="M765" i="2"/>
  <c r="N765" i="2" s="1"/>
  <c r="J764" i="2"/>
  <c r="M764" i="2" s="1"/>
  <c r="N764" i="2" s="1"/>
  <c r="J763" i="2"/>
  <c r="M763" i="2" s="1"/>
  <c r="N763" i="2" s="1"/>
  <c r="J762" i="2"/>
  <c r="M762" i="2" s="1"/>
  <c r="N762" i="2" s="1"/>
  <c r="J761" i="2"/>
  <c r="M761" i="2" s="1"/>
  <c r="N761" i="2" s="1"/>
  <c r="J760" i="2"/>
  <c r="M760" i="2" s="1"/>
  <c r="N760" i="2" s="1"/>
  <c r="J759" i="2"/>
  <c r="M759" i="2" s="1"/>
  <c r="N759" i="2" s="1"/>
  <c r="J758" i="2"/>
  <c r="M758" i="2" s="1"/>
  <c r="N758" i="2" s="1"/>
  <c r="J757" i="2"/>
  <c r="M757" i="2" s="1"/>
  <c r="N757" i="2" s="1"/>
  <c r="J756" i="2"/>
  <c r="M756" i="2" s="1"/>
  <c r="N756" i="2" s="1"/>
  <c r="J755" i="2"/>
  <c r="M755" i="2" s="1"/>
  <c r="N755" i="2" s="1"/>
  <c r="J754" i="2"/>
  <c r="M754" i="2" s="1"/>
  <c r="N754" i="2" s="1"/>
  <c r="J753" i="2"/>
  <c r="M753" i="2" s="1"/>
  <c r="N753" i="2" s="1"/>
  <c r="J752" i="2"/>
  <c r="M752" i="2" s="1"/>
  <c r="N752" i="2" s="1"/>
  <c r="J751" i="2"/>
  <c r="M751" i="2" s="1"/>
  <c r="N751" i="2" s="1"/>
  <c r="N750" i="2"/>
  <c r="J750" i="2"/>
  <c r="J749" i="2"/>
  <c r="M749" i="2" s="1"/>
  <c r="N749" i="2" s="1"/>
  <c r="J748" i="2"/>
  <c r="M748" i="2" s="1"/>
  <c r="N748" i="2" s="1"/>
  <c r="J747" i="2"/>
  <c r="M747" i="2" s="1"/>
  <c r="N747" i="2" s="1"/>
  <c r="J746" i="2"/>
  <c r="M746" i="2" s="1"/>
  <c r="N746" i="2" s="1"/>
  <c r="J745" i="2"/>
  <c r="M745" i="2" s="1"/>
  <c r="N745" i="2" s="1"/>
  <c r="J744" i="2"/>
  <c r="M744" i="2" s="1"/>
  <c r="N744" i="2" s="1"/>
  <c r="J743" i="2"/>
  <c r="M743" i="2" s="1"/>
  <c r="N743" i="2" s="1"/>
  <c r="J742" i="2"/>
  <c r="M742" i="2" s="1"/>
  <c r="N742" i="2" s="1"/>
  <c r="J741" i="2"/>
  <c r="M741" i="2" s="1"/>
  <c r="N741" i="2" s="1"/>
  <c r="J740" i="2"/>
  <c r="M740" i="2" s="1"/>
  <c r="N740" i="2" s="1"/>
  <c r="J739" i="2"/>
  <c r="M739" i="2" s="1"/>
  <c r="L734" i="2"/>
  <c r="K734" i="2"/>
  <c r="J733" i="2"/>
  <c r="M733" i="2" s="1"/>
  <c r="J732" i="2"/>
  <c r="M732" i="2" s="1"/>
  <c r="J731" i="2"/>
  <c r="M731" i="2" s="1"/>
  <c r="F731" i="2" s="1"/>
  <c r="J730" i="2"/>
  <c r="M730" i="2" s="1"/>
  <c r="I724" i="2"/>
  <c r="M724" i="2" s="1"/>
  <c r="N724" i="2" s="1"/>
  <c r="I723" i="2"/>
  <c r="M723" i="2" s="1"/>
  <c r="N723" i="2" s="1"/>
  <c r="I722" i="2"/>
  <c r="M722" i="2" s="1"/>
  <c r="N722" i="2" s="1"/>
  <c r="I721" i="2"/>
  <c r="J721" i="2" s="1"/>
  <c r="I720" i="2"/>
  <c r="M720" i="2" s="1"/>
  <c r="N720" i="2" s="1"/>
  <c r="I719" i="2"/>
  <c r="M719" i="2" s="1"/>
  <c r="N719" i="2" s="1"/>
  <c r="I718" i="2"/>
  <c r="M718" i="2" s="1"/>
  <c r="N718" i="2" s="1"/>
  <c r="I717" i="2"/>
  <c r="J717" i="2" s="1"/>
  <c r="I716" i="2"/>
  <c r="J716" i="2" s="1"/>
  <c r="I715" i="2"/>
  <c r="M715" i="2" s="1"/>
  <c r="N715" i="2" s="1"/>
  <c r="I714" i="2"/>
  <c r="M714" i="2" s="1"/>
  <c r="N714" i="2" s="1"/>
  <c r="I713" i="2"/>
  <c r="J713" i="2" s="1"/>
  <c r="I712" i="2"/>
  <c r="M712" i="2" s="1"/>
  <c r="N712" i="2" s="1"/>
  <c r="I711" i="2"/>
  <c r="M711" i="2" s="1"/>
  <c r="N711" i="2" s="1"/>
  <c r="I710" i="2"/>
  <c r="J710" i="2" s="1"/>
  <c r="I709" i="2"/>
  <c r="J709" i="2" s="1"/>
  <c r="I708" i="2"/>
  <c r="M708" i="2" s="1"/>
  <c r="N708" i="2" s="1"/>
  <c r="I707" i="2"/>
  <c r="M707" i="2" s="1"/>
  <c r="N707" i="2" s="1"/>
  <c r="I706" i="2"/>
  <c r="M706" i="2" s="1"/>
  <c r="N706" i="2" s="1"/>
  <c r="I705" i="2"/>
  <c r="J705" i="2" s="1"/>
  <c r="I704" i="2"/>
  <c r="M704" i="2" s="1"/>
  <c r="N704" i="2" s="1"/>
  <c r="I703" i="2"/>
  <c r="M703" i="2" s="1"/>
  <c r="N703" i="2" s="1"/>
  <c r="I702" i="2"/>
  <c r="M702" i="2" s="1"/>
  <c r="N702" i="2" s="1"/>
  <c r="I701" i="2"/>
  <c r="J701" i="2" s="1"/>
  <c r="I700" i="2"/>
  <c r="M700" i="2" s="1"/>
  <c r="N700" i="2" s="1"/>
  <c r="I699" i="2"/>
  <c r="M699" i="2" s="1"/>
  <c r="N699" i="2" s="1"/>
  <c r="I698" i="2"/>
  <c r="M698" i="2" s="1"/>
  <c r="N698" i="2" s="1"/>
  <c r="I697" i="2"/>
  <c r="J697" i="2" s="1"/>
  <c r="I696" i="2"/>
  <c r="M696" i="2" s="1"/>
  <c r="N696" i="2" s="1"/>
  <c r="I695" i="2"/>
  <c r="M695" i="2" s="1"/>
  <c r="N695" i="2" s="1"/>
  <c r="I694" i="2"/>
  <c r="M694" i="2" s="1"/>
  <c r="N694" i="2" s="1"/>
  <c r="I693" i="2"/>
  <c r="J693" i="2" s="1"/>
  <c r="J692" i="2"/>
  <c r="M692" i="2" s="1"/>
  <c r="J691" i="2"/>
  <c r="M691" i="2" s="1"/>
  <c r="J690" i="2"/>
  <c r="M690" i="2" s="1"/>
  <c r="J689" i="2"/>
  <c r="M689" i="2" s="1"/>
  <c r="J688" i="2"/>
  <c r="M688" i="2" s="1"/>
  <c r="J687" i="2"/>
  <c r="M687" i="2" s="1"/>
  <c r="J686" i="2"/>
  <c r="M686" i="2" s="1"/>
  <c r="J685" i="2"/>
  <c r="M685" i="2" s="1"/>
  <c r="F685" i="2" s="1"/>
  <c r="J684" i="2"/>
  <c r="M684" i="2" s="1"/>
  <c r="J683" i="2"/>
  <c r="M683" i="2" s="1"/>
  <c r="J682" i="2"/>
  <c r="M682" i="2" s="1"/>
  <c r="J681" i="2"/>
  <c r="M681" i="2" s="1"/>
  <c r="F681" i="2" s="1"/>
  <c r="J680" i="2"/>
  <c r="M680" i="2" s="1"/>
  <c r="N680" i="2" s="1"/>
  <c r="F680" i="2"/>
  <c r="J679" i="2"/>
  <c r="M679" i="2" s="1"/>
  <c r="N679" i="2" s="1"/>
  <c r="F679" i="2"/>
  <c r="J678" i="2"/>
  <c r="M678" i="2" s="1"/>
  <c r="N678" i="2" s="1"/>
  <c r="F678" i="2"/>
  <c r="J677" i="2"/>
  <c r="M677" i="2" s="1"/>
  <c r="N677" i="2" s="1"/>
  <c r="F677" i="2"/>
  <c r="J676" i="2"/>
  <c r="M676" i="2" s="1"/>
  <c r="N676" i="2" s="1"/>
  <c r="F676" i="2"/>
  <c r="J675" i="2"/>
  <c r="M675" i="2" s="1"/>
  <c r="N675" i="2" s="1"/>
  <c r="F675" i="2"/>
  <c r="J674" i="2"/>
  <c r="M674" i="2" s="1"/>
  <c r="N674" i="2" s="1"/>
  <c r="F674" i="2"/>
  <c r="J673" i="2"/>
  <c r="M673" i="2" s="1"/>
  <c r="N673" i="2" s="1"/>
  <c r="F673" i="2"/>
  <c r="J672" i="2"/>
  <c r="M672" i="2" s="1"/>
  <c r="F672" i="2"/>
  <c r="J669" i="2"/>
  <c r="M669" i="2" s="1"/>
  <c r="N669" i="2" s="1"/>
  <c r="F669" i="2"/>
  <c r="J668" i="2"/>
  <c r="M668" i="2" s="1"/>
  <c r="N668" i="2" s="1"/>
  <c r="F668" i="2"/>
  <c r="J667" i="2"/>
  <c r="M667" i="2" s="1"/>
  <c r="N667" i="2" s="1"/>
  <c r="F667" i="2"/>
  <c r="J666" i="2"/>
  <c r="M666" i="2" s="1"/>
  <c r="N666" i="2" s="1"/>
  <c r="F666" i="2"/>
  <c r="J665" i="2"/>
  <c r="M665" i="2" s="1"/>
  <c r="N665" i="2" s="1"/>
  <c r="F665" i="2"/>
  <c r="J664" i="2"/>
  <c r="M664" i="2" s="1"/>
  <c r="N664" i="2" s="1"/>
  <c r="F664" i="2"/>
  <c r="J663" i="2"/>
  <c r="M663" i="2" s="1"/>
  <c r="N663" i="2" s="1"/>
  <c r="F663" i="2"/>
  <c r="J662" i="2"/>
  <c r="M662" i="2" s="1"/>
  <c r="N662" i="2" s="1"/>
  <c r="F662" i="2"/>
  <c r="J661" i="2"/>
  <c r="M661" i="2" s="1"/>
  <c r="N661" i="2" s="1"/>
  <c r="F661" i="2"/>
  <c r="J660" i="2"/>
  <c r="M660" i="2" s="1"/>
  <c r="N660" i="2" s="1"/>
  <c r="F660" i="2"/>
  <c r="J659" i="2"/>
  <c r="M659" i="2" s="1"/>
  <c r="N659" i="2" s="1"/>
  <c r="F659" i="2"/>
  <c r="J658" i="2"/>
  <c r="M658" i="2" s="1"/>
  <c r="N658" i="2" s="1"/>
  <c r="F658" i="2"/>
  <c r="J657" i="2"/>
  <c r="M657" i="2" s="1"/>
  <c r="N657" i="2" s="1"/>
  <c r="F657" i="2"/>
  <c r="J656" i="2"/>
  <c r="M656" i="2" s="1"/>
  <c r="N656" i="2" s="1"/>
  <c r="F656" i="2"/>
  <c r="J655" i="2"/>
  <c r="M655" i="2" s="1"/>
  <c r="N655" i="2" s="1"/>
  <c r="F655" i="2"/>
  <c r="J654" i="2"/>
  <c r="M654" i="2" s="1"/>
  <c r="N654" i="2" s="1"/>
  <c r="F654" i="2"/>
  <c r="J653" i="2"/>
  <c r="M653" i="2" s="1"/>
  <c r="N653" i="2" s="1"/>
  <c r="F653" i="2"/>
  <c r="J652" i="2"/>
  <c r="M652" i="2" s="1"/>
  <c r="N652" i="2" s="1"/>
  <c r="F652" i="2"/>
  <c r="J651" i="2"/>
  <c r="M651" i="2" s="1"/>
  <c r="N651" i="2" s="1"/>
  <c r="F651" i="2"/>
  <c r="J650" i="2"/>
  <c r="M650" i="2" s="1"/>
  <c r="N650" i="2" s="1"/>
  <c r="F650" i="2"/>
  <c r="J649" i="2"/>
  <c r="M649" i="2" s="1"/>
  <c r="N649" i="2" s="1"/>
  <c r="F649" i="2"/>
  <c r="J648" i="2"/>
  <c r="M648" i="2" s="1"/>
  <c r="F648" i="2"/>
  <c r="M641" i="2"/>
  <c r="N641" i="2" s="1"/>
  <c r="M640" i="2"/>
  <c r="N640" i="2" s="1"/>
  <c r="M639" i="2"/>
  <c r="N639" i="2" s="1"/>
  <c r="M638" i="2"/>
  <c r="N638" i="2" s="1"/>
  <c r="M637" i="2"/>
  <c r="N637" i="2" s="1"/>
  <c r="M636" i="2"/>
  <c r="N636" i="2" s="1"/>
  <c r="M635" i="2"/>
  <c r="N635" i="2" s="1"/>
  <c r="M634" i="2"/>
  <c r="N634" i="2" s="1"/>
  <c r="M633" i="2"/>
  <c r="N633" i="2" s="1"/>
  <c r="M632" i="2"/>
  <c r="N632" i="2" s="1"/>
  <c r="M631" i="2"/>
  <c r="N631" i="2" s="1"/>
  <c r="M630" i="2"/>
  <c r="N630" i="2" s="1"/>
  <c r="M629" i="2"/>
  <c r="N629" i="2" s="1"/>
  <c r="M628" i="2"/>
  <c r="N628" i="2" s="1"/>
  <c r="M627" i="2"/>
  <c r="N627" i="2" s="1"/>
  <c r="M626" i="2"/>
  <c r="N626" i="2" s="1"/>
  <c r="M625" i="2"/>
  <c r="N625" i="2" s="1"/>
  <c r="M624" i="2"/>
  <c r="N624" i="2" s="1"/>
  <c r="M623" i="2"/>
  <c r="N623" i="2" s="1"/>
  <c r="M622" i="2"/>
  <c r="N622" i="2" s="1"/>
  <c r="M621" i="2"/>
  <c r="N621" i="2" s="1"/>
  <c r="M620" i="2"/>
  <c r="N620" i="2" s="1"/>
  <c r="M619" i="2"/>
  <c r="N619" i="2" s="1"/>
  <c r="M618" i="2"/>
  <c r="N618" i="2" s="1"/>
  <c r="M617" i="2"/>
  <c r="N617" i="2" s="1"/>
  <c r="M616" i="2"/>
  <c r="N616" i="2" s="1"/>
  <c r="M615" i="2"/>
  <c r="N615" i="2" s="1"/>
  <c r="M614" i="2"/>
  <c r="N614" i="2" s="1"/>
  <c r="M613" i="2"/>
  <c r="N613" i="2" s="1"/>
  <c r="M612" i="2"/>
  <c r="N612" i="2" s="1"/>
  <c r="M611" i="2"/>
  <c r="N611" i="2" s="1"/>
  <c r="M610" i="2"/>
  <c r="N610" i="2" s="1"/>
  <c r="M609" i="2"/>
  <c r="N609" i="2" s="1"/>
  <c r="M608" i="2"/>
  <c r="N608" i="2" s="1"/>
  <c r="M607" i="2"/>
  <c r="N607" i="2" s="1"/>
  <c r="M606" i="2"/>
  <c r="N606" i="2" s="1"/>
  <c r="M605" i="2"/>
  <c r="N605" i="2" s="1"/>
  <c r="M604" i="2"/>
  <c r="N604" i="2" s="1"/>
  <c r="M603" i="2"/>
  <c r="N603" i="2" s="1"/>
  <c r="M602" i="2"/>
  <c r="N602" i="2" s="1"/>
  <c r="M601" i="2"/>
  <c r="N601" i="2" s="1"/>
  <c r="M600" i="2"/>
  <c r="N600" i="2" s="1"/>
  <c r="M599" i="2"/>
  <c r="N599" i="2" s="1"/>
  <c r="M598" i="2"/>
  <c r="N598" i="2" s="1"/>
  <c r="M597" i="2"/>
  <c r="N597" i="2" s="1"/>
  <c r="M596" i="2"/>
  <c r="N596" i="2" s="1"/>
  <c r="M595" i="2"/>
  <c r="N595" i="2" s="1"/>
  <c r="M594" i="2"/>
  <c r="N594" i="2" s="1"/>
  <c r="M593" i="2"/>
  <c r="N593" i="2" s="1"/>
  <c r="M592" i="2"/>
  <c r="N592" i="2" s="1"/>
  <c r="M591" i="2"/>
  <c r="N591" i="2" s="1"/>
  <c r="M590" i="2"/>
  <c r="N590" i="2" s="1"/>
  <c r="M589" i="2"/>
  <c r="N589" i="2" s="1"/>
  <c r="M588" i="2"/>
  <c r="N588" i="2" s="1"/>
  <c r="M587" i="2"/>
  <c r="N587" i="2" s="1"/>
  <c r="M586" i="2"/>
  <c r="N586" i="2" s="1"/>
  <c r="M585" i="2"/>
  <c r="N585" i="2" s="1"/>
  <c r="M584" i="2"/>
  <c r="N584" i="2" s="1"/>
  <c r="M583" i="2"/>
  <c r="N583" i="2" s="1"/>
  <c r="M582" i="2"/>
  <c r="N582" i="2" s="1"/>
  <c r="M581" i="2"/>
  <c r="N581" i="2" s="1"/>
  <c r="M580" i="2"/>
  <c r="N580" i="2" s="1"/>
  <c r="M579" i="2"/>
  <c r="N579" i="2" s="1"/>
  <c r="M578" i="2"/>
  <c r="N578" i="2" s="1"/>
  <c r="M577" i="2"/>
  <c r="N577" i="2" s="1"/>
  <c r="M576" i="2"/>
  <c r="N576" i="2" s="1"/>
  <c r="M575" i="2"/>
  <c r="N575" i="2" s="1"/>
  <c r="M574" i="2"/>
  <c r="N574" i="2" s="1"/>
  <c r="M573" i="2"/>
  <c r="N573" i="2" s="1"/>
  <c r="M572" i="2"/>
  <c r="N572" i="2" s="1"/>
  <c r="M571" i="2"/>
  <c r="N571" i="2" s="1"/>
  <c r="M570" i="2"/>
  <c r="N570" i="2" s="1"/>
  <c r="M569" i="2"/>
  <c r="N569" i="2" s="1"/>
  <c r="M568" i="2"/>
  <c r="N568" i="2" s="1"/>
  <c r="M567" i="2"/>
  <c r="N567" i="2" s="1"/>
  <c r="J564" i="2"/>
  <c r="M564" i="2" s="1"/>
  <c r="N564" i="2" s="1"/>
  <c r="J563" i="2"/>
  <c r="M563" i="2" s="1"/>
  <c r="N563" i="2" s="1"/>
  <c r="J562" i="2"/>
  <c r="M562" i="2" s="1"/>
  <c r="N562" i="2" s="1"/>
  <c r="J561" i="2"/>
  <c r="M561" i="2" s="1"/>
  <c r="N561" i="2" s="1"/>
  <c r="J560" i="2"/>
  <c r="M560" i="2" s="1"/>
  <c r="N560" i="2" s="1"/>
  <c r="J559" i="2"/>
  <c r="M559" i="2" s="1"/>
  <c r="N559" i="2" s="1"/>
  <c r="J558" i="2"/>
  <c r="M558" i="2" s="1"/>
  <c r="N558" i="2" s="1"/>
  <c r="J557" i="2"/>
  <c r="M557" i="2" s="1"/>
  <c r="N557" i="2" s="1"/>
  <c r="J556" i="2"/>
  <c r="M556" i="2" s="1"/>
  <c r="N556" i="2" s="1"/>
  <c r="J555" i="2"/>
  <c r="M555" i="2" s="1"/>
  <c r="N555" i="2" s="1"/>
  <c r="J554" i="2"/>
  <c r="M554" i="2" s="1"/>
  <c r="N554" i="2" s="1"/>
  <c r="J553" i="2"/>
  <c r="M553" i="2" s="1"/>
  <c r="N553" i="2" s="1"/>
  <c r="J552" i="2"/>
  <c r="M552" i="2" s="1"/>
  <c r="N552" i="2" s="1"/>
  <c r="J551" i="2"/>
  <c r="M551" i="2" s="1"/>
  <c r="N551" i="2" s="1"/>
  <c r="J550" i="2"/>
  <c r="M550" i="2" s="1"/>
  <c r="N550" i="2" s="1"/>
  <c r="J549" i="2"/>
  <c r="M549" i="2" s="1"/>
  <c r="N549" i="2" s="1"/>
  <c r="J548" i="2"/>
  <c r="M548" i="2" s="1"/>
  <c r="N548" i="2" s="1"/>
  <c r="J547" i="2"/>
  <c r="M547" i="2" s="1"/>
  <c r="N547" i="2" s="1"/>
  <c r="J546" i="2"/>
  <c r="M546" i="2" s="1"/>
  <c r="N546" i="2" s="1"/>
  <c r="J545" i="2"/>
  <c r="M545" i="2" s="1"/>
  <c r="N545" i="2" s="1"/>
  <c r="J544" i="2"/>
  <c r="M544" i="2" s="1"/>
  <c r="N544" i="2" s="1"/>
  <c r="J543" i="2"/>
  <c r="M543" i="2" s="1"/>
  <c r="N543" i="2" s="1"/>
  <c r="J542" i="2"/>
  <c r="M542" i="2" s="1"/>
  <c r="N542" i="2" s="1"/>
  <c r="J541" i="2"/>
  <c r="M541" i="2" s="1"/>
  <c r="N541" i="2" s="1"/>
  <c r="J540" i="2"/>
  <c r="M540" i="2" s="1"/>
  <c r="N540" i="2" s="1"/>
  <c r="J539" i="2"/>
  <c r="M539" i="2" s="1"/>
  <c r="N539" i="2" s="1"/>
  <c r="J538" i="2"/>
  <c r="M538" i="2" s="1"/>
  <c r="N538" i="2" s="1"/>
  <c r="J537" i="2"/>
  <c r="M537" i="2" s="1"/>
  <c r="N537" i="2" s="1"/>
  <c r="J536" i="2"/>
  <c r="M536" i="2" s="1"/>
  <c r="N536" i="2" s="1"/>
  <c r="J535" i="2"/>
  <c r="M535" i="2" s="1"/>
  <c r="N535" i="2" s="1"/>
  <c r="J534" i="2"/>
  <c r="M534" i="2" s="1"/>
  <c r="N534" i="2" s="1"/>
  <c r="J533" i="2"/>
  <c r="M533" i="2" s="1"/>
  <c r="N533" i="2" s="1"/>
  <c r="J532" i="2"/>
  <c r="M532" i="2" s="1"/>
  <c r="N532" i="2" s="1"/>
  <c r="J531" i="2"/>
  <c r="M531" i="2" s="1"/>
  <c r="N531" i="2" s="1"/>
  <c r="J530" i="2"/>
  <c r="M530" i="2" s="1"/>
  <c r="N530" i="2" s="1"/>
  <c r="J529" i="2"/>
  <c r="M529" i="2" s="1"/>
  <c r="N529" i="2" s="1"/>
  <c r="J528" i="2"/>
  <c r="M528" i="2" s="1"/>
  <c r="N528" i="2" s="1"/>
  <c r="J527" i="2"/>
  <c r="M527" i="2" s="1"/>
  <c r="N527" i="2" s="1"/>
  <c r="J526" i="2"/>
  <c r="M526" i="2" s="1"/>
  <c r="N526" i="2" s="1"/>
  <c r="J525" i="2"/>
  <c r="M525" i="2" s="1"/>
  <c r="N525" i="2" s="1"/>
  <c r="J524" i="2"/>
  <c r="M524" i="2" s="1"/>
  <c r="N524" i="2" s="1"/>
  <c r="L523" i="2"/>
  <c r="K523" i="2"/>
  <c r="J522" i="2"/>
  <c r="M522" i="2" s="1"/>
  <c r="N522" i="2" s="1"/>
  <c r="J521" i="2"/>
  <c r="M521" i="2" s="1"/>
  <c r="N521" i="2" s="1"/>
  <c r="J520" i="2"/>
  <c r="M520" i="2" s="1"/>
  <c r="N520" i="2" s="1"/>
  <c r="J519" i="2"/>
  <c r="M519" i="2" s="1"/>
  <c r="N519" i="2" s="1"/>
  <c r="J518" i="2"/>
  <c r="M518" i="2" s="1"/>
  <c r="N518" i="2" s="1"/>
  <c r="J517" i="2"/>
  <c r="M517" i="2" s="1"/>
  <c r="N517" i="2" s="1"/>
  <c r="J516" i="2"/>
  <c r="M516" i="2" s="1"/>
  <c r="N516" i="2" s="1"/>
  <c r="J515" i="2"/>
  <c r="M515" i="2" s="1"/>
  <c r="N515" i="2" s="1"/>
  <c r="J514" i="2"/>
  <c r="M514" i="2" s="1"/>
  <c r="N514" i="2" s="1"/>
  <c r="J513" i="2"/>
  <c r="M513" i="2" s="1"/>
  <c r="N513" i="2" s="1"/>
  <c r="J512" i="2"/>
  <c r="M512" i="2" s="1"/>
  <c r="N512" i="2" s="1"/>
  <c r="J511" i="2"/>
  <c r="M511" i="2" s="1"/>
  <c r="N511" i="2" s="1"/>
  <c r="J510" i="2"/>
  <c r="M510" i="2" s="1"/>
  <c r="N510" i="2" s="1"/>
  <c r="J509" i="2"/>
  <c r="M509" i="2" s="1"/>
  <c r="N509" i="2" s="1"/>
  <c r="J508" i="2"/>
  <c r="M508" i="2" s="1"/>
  <c r="N508" i="2" s="1"/>
  <c r="J507" i="2"/>
  <c r="M507" i="2" s="1"/>
  <c r="N507" i="2" s="1"/>
  <c r="J506" i="2"/>
  <c r="M506" i="2" s="1"/>
  <c r="N506" i="2" s="1"/>
  <c r="J505" i="2"/>
  <c r="M505" i="2" s="1"/>
  <c r="N505" i="2" s="1"/>
  <c r="J504" i="2"/>
  <c r="M504" i="2" s="1"/>
  <c r="N504" i="2" s="1"/>
  <c r="J503" i="2"/>
  <c r="M503" i="2" s="1"/>
  <c r="N503" i="2" s="1"/>
  <c r="J502" i="2"/>
  <c r="M502" i="2" s="1"/>
  <c r="N502" i="2" s="1"/>
  <c r="J501" i="2"/>
  <c r="M501" i="2" s="1"/>
  <c r="N501" i="2" s="1"/>
  <c r="J500" i="2"/>
  <c r="M500" i="2" s="1"/>
  <c r="N500" i="2" s="1"/>
  <c r="J499" i="2"/>
  <c r="M499" i="2" s="1"/>
  <c r="N499" i="2" s="1"/>
  <c r="J498" i="2"/>
  <c r="M498" i="2" s="1"/>
  <c r="N498" i="2" s="1"/>
  <c r="J497" i="2"/>
  <c r="M497" i="2" s="1"/>
  <c r="N497" i="2" s="1"/>
  <c r="J496" i="2"/>
  <c r="M496" i="2" s="1"/>
  <c r="N496" i="2" s="1"/>
  <c r="J495" i="2"/>
  <c r="M495" i="2" s="1"/>
  <c r="N495" i="2" s="1"/>
  <c r="J494" i="2"/>
  <c r="M494" i="2" s="1"/>
  <c r="N494" i="2" s="1"/>
  <c r="J493" i="2"/>
  <c r="M493" i="2" s="1"/>
  <c r="N493" i="2" s="1"/>
  <c r="J492" i="2"/>
  <c r="M492" i="2" s="1"/>
  <c r="N492" i="2" s="1"/>
  <c r="J491" i="2"/>
  <c r="M491" i="2" s="1"/>
  <c r="N491" i="2" s="1"/>
  <c r="J490" i="2"/>
  <c r="M490" i="2" s="1"/>
  <c r="N490" i="2" s="1"/>
  <c r="J489" i="2"/>
  <c r="M489" i="2" s="1"/>
  <c r="N489" i="2" s="1"/>
  <c r="J488" i="2"/>
  <c r="M488" i="2" s="1"/>
  <c r="N488" i="2" s="1"/>
  <c r="J487" i="2"/>
  <c r="M487" i="2" s="1"/>
  <c r="N487" i="2" s="1"/>
  <c r="J486" i="2"/>
  <c r="M486" i="2" s="1"/>
  <c r="N486" i="2" s="1"/>
  <c r="J485" i="2"/>
  <c r="M485" i="2" s="1"/>
  <c r="N485" i="2" s="1"/>
  <c r="J484" i="2"/>
  <c r="M484" i="2" s="1"/>
  <c r="N484" i="2" s="1"/>
  <c r="J483" i="2"/>
  <c r="M483" i="2" s="1"/>
  <c r="N483" i="2" s="1"/>
  <c r="J482" i="2"/>
  <c r="M482" i="2" s="1"/>
  <c r="N482" i="2" s="1"/>
  <c r="J481" i="2"/>
  <c r="M481" i="2" s="1"/>
  <c r="N481" i="2" s="1"/>
  <c r="J480" i="2"/>
  <c r="M480" i="2" s="1"/>
  <c r="N480" i="2" s="1"/>
  <c r="J479" i="2"/>
  <c r="M479" i="2" s="1"/>
  <c r="N479" i="2" s="1"/>
  <c r="J478" i="2"/>
  <c r="M478" i="2" s="1"/>
  <c r="N478" i="2" s="1"/>
  <c r="J477" i="2"/>
  <c r="M477" i="2" s="1"/>
  <c r="N477" i="2" s="1"/>
  <c r="J476" i="2"/>
  <c r="M476" i="2" s="1"/>
  <c r="N476" i="2" s="1"/>
  <c r="J475" i="2"/>
  <c r="M475" i="2" s="1"/>
  <c r="N475" i="2" s="1"/>
  <c r="J474" i="2"/>
  <c r="M474" i="2" s="1"/>
  <c r="N474" i="2" s="1"/>
  <c r="J473" i="2"/>
  <c r="M473" i="2" s="1"/>
  <c r="N473" i="2" s="1"/>
  <c r="J472" i="2"/>
  <c r="M472" i="2" s="1"/>
  <c r="N472" i="2" s="1"/>
  <c r="J471" i="2"/>
  <c r="M471" i="2" s="1"/>
  <c r="N471" i="2" s="1"/>
  <c r="J470" i="2"/>
  <c r="M470" i="2" s="1"/>
  <c r="N470" i="2" s="1"/>
  <c r="J469" i="2"/>
  <c r="M469" i="2" s="1"/>
  <c r="N469" i="2" s="1"/>
  <c r="J468" i="2"/>
  <c r="M468" i="2" s="1"/>
  <c r="N468" i="2" s="1"/>
  <c r="J467" i="2"/>
  <c r="M467" i="2" s="1"/>
  <c r="N467" i="2" s="1"/>
  <c r="J466" i="2"/>
  <c r="M466" i="2" s="1"/>
  <c r="N466" i="2" s="1"/>
  <c r="J465" i="2"/>
  <c r="M465" i="2" s="1"/>
  <c r="N465" i="2" s="1"/>
  <c r="J464" i="2"/>
  <c r="M464" i="2" s="1"/>
  <c r="N464" i="2" s="1"/>
  <c r="J463" i="2"/>
  <c r="M463" i="2" s="1"/>
  <c r="N463" i="2" s="1"/>
  <c r="J462" i="2"/>
  <c r="M462" i="2" s="1"/>
  <c r="N462" i="2" s="1"/>
  <c r="J461" i="2"/>
  <c r="M461" i="2" s="1"/>
  <c r="N461" i="2" s="1"/>
  <c r="J460" i="2"/>
  <c r="M460" i="2" s="1"/>
  <c r="N460" i="2" s="1"/>
  <c r="J459" i="2"/>
  <c r="M459" i="2" s="1"/>
  <c r="N459" i="2" s="1"/>
  <c r="J458" i="2"/>
  <c r="M458" i="2" s="1"/>
  <c r="N458" i="2" s="1"/>
  <c r="J457" i="2"/>
  <c r="M457" i="2" s="1"/>
  <c r="N457" i="2" s="1"/>
  <c r="J456" i="2"/>
  <c r="O452" i="2"/>
  <c r="K452" i="2"/>
  <c r="I452" i="2"/>
  <c r="J451" i="2"/>
  <c r="M451" i="2" s="1"/>
  <c r="N451" i="2" s="1"/>
  <c r="J450" i="2"/>
  <c r="M450" i="2" s="1"/>
  <c r="N450" i="2" s="1"/>
  <c r="J449" i="2"/>
  <c r="M449" i="2" s="1"/>
  <c r="N449" i="2" s="1"/>
  <c r="J448" i="2"/>
  <c r="M448" i="2" s="1"/>
  <c r="N448" i="2" s="1"/>
  <c r="J447" i="2"/>
  <c r="M447" i="2" s="1"/>
  <c r="N447" i="2" s="1"/>
  <c r="J446" i="2"/>
  <c r="M446" i="2" s="1"/>
  <c r="N446" i="2" s="1"/>
  <c r="J445" i="2"/>
  <c r="M445" i="2" s="1"/>
  <c r="N445" i="2" s="1"/>
  <c r="J444" i="2"/>
  <c r="M444" i="2" s="1"/>
  <c r="N444" i="2" s="1"/>
  <c r="J443" i="2"/>
  <c r="M443" i="2" s="1"/>
  <c r="N443" i="2" s="1"/>
  <c r="J442" i="2"/>
  <c r="M442" i="2" s="1"/>
  <c r="N442" i="2" s="1"/>
  <c r="J441" i="2"/>
  <c r="M441" i="2" s="1"/>
  <c r="N441" i="2" s="1"/>
  <c r="J440" i="2"/>
  <c r="M440" i="2" s="1"/>
  <c r="N440" i="2" s="1"/>
  <c r="J439" i="2"/>
  <c r="M439" i="2" s="1"/>
  <c r="N439" i="2" s="1"/>
  <c r="J438" i="2"/>
  <c r="M438" i="2" s="1"/>
  <c r="N438" i="2" s="1"/>
  <c r="J437" i="2"/>
  <c r="M437" i="2" s="1"/>
  <c r="N437" i="2" s="1"/>
  <c r="J436" i="2"/>
  <c r="M436" i="2" s="1"/>
  <c r="N436" i="2" s="1"/>
  <c r="J435" i="2"/>
  <c r="M435" i="2" s="1"/>
  <c r="N435" i="2" s="1"/>
  <c r="J434" i="2"/>
  <c r="M434" i="2" s="1"/>
  <c r="N434" i="2" s="1"/>
  <c r="J433" i="2"/>
  <c r="M433" i="2" s="1"/>
  <c r="N433" i="2" s="1"/>
  <c r="J432" i="2"/>
  <c r="M432" i="2" s="1"/>
  <c r="N432" i="2" s="1"/>
  <c r="J431" i="2"/>
  <c r="M431" i="2" s="1"/>
  <c r="N431" i="2" s="1"/>
  <c r="J430" i="2"/>
  <c r="M430" i="2" s="1"/>
  <c r="N430" i="2" s="1"/>
  <c r="J429" i="2"/>
  <c r="M429" i="2" s="1"/>
  <c r="N429" i="2" s="1"/>
  <c r="J428" i="2"/>
  <c r="M428" i="2" s="1"/>
  <c r="N428" i="2" s="1"/>
  <c r="J427" i="2"/>
  <c r="M427" i="2" s="1"/>
  <c r="N427" i="2" s="1"/>
  <c r="J426" i="2"/>
  <c r="M426" i="2" s="1"/>
  <c r="N426" i="2" s="1"/>
  <c r="J425" i="2"/>
  <c r="M425" i="2" s="1"/>
  <c r="N425" i="2" s="1"/>
  <c r="M424" i="2"/>
  <c r="N424" i="2" s="1"/>
  <c r="M423" i="2"/>
  <c r="N423" i="2" s="1"/>
  <c r="M422" i="2"/>
  <c r="N422" i="2" s="1"/>
  <c r="M421" i="2"/>
  <c r="N417" i="2"/>
  <c r="N416" i="2"/>
  <c r="N415" i="2"/>
  <c r="N414" i="2"/>
  <c r="N413" i="2"/>
  <c r="N412" i="2"/>
  <c r="N411" i="2"/>
  <c r="N410" i="2"/>
  <c r="N409" i="2"/>
  <c r="N408" i="2"/>
  <c r="F408" i="2"/>
  <c r="N407" i="2"/>
  <c r="N406" i="2"/>
  <c r="N405" i="2"/>
  <c r="N404" i="2"/>
  <c r="N403" i="2"/>
  <c r="N402" i="2"/>
  <c r="N401" i="2"/>
  <c r="N400" i="2"/>
  <c r="N399" i="2"/>
  <c r="N398" i="2"/>
  <c r="N397" i="2"/>
  <c r="N396" i="2"/>
  <c r="N395" i="2"/>
  <c r="N394" i="2"/>
  <c r="N393" i="2"/>
  <c r="N392" i="2"/>
  <c r="N391" i="2"/>
  <c r="N390" i="2"/>
  <c r="N389" i="2"/>
  <c r="N388" i="2"/>
  <c r="N387" i="2"/>
  <c r="N386" i="2"/>
  <c r="N385" i="2"/>
  <c r="N384" i="2"/>
  <c r="N383" i="2"/>
  <c r="N382" i="2"/>
  <c r="N381" i="2"/>
  <c r="N380" i="2"/>
  <c r="N379" i="2"/>
  <c r="N378" i="2"/>
  <c r="N377" i="2"/>
  <c r="N376" i="2"/>
  <c r="N375" i="2"/>
  <c r="N374" i="2"/>
  <c r="N373" i="2"/>
  <c r="N372" i="2"/>
  <c r="N371" i="2"/>
  <c r="N370" i="2"/>
  <c r="N369" i="2"/>
  <c r="N368" i="2"/>
  <c r="N367" i="2"/>
  <c r="N366" i="2"/>
  <c r="N365" i="2"/>
  <c r="N364" i="2"/>
  <c r="N363" i="2"/>
  <c r="N362" i="2"/>
  <c r="N361" i="2"/>
  <c r="N360" i="2"/>
  <c r="N359" i="2"/>
  <c r="N358" i="2"/>
  <c r="N357" i="2"/>
  <c r="N356" i="2"/>
  <c r="N355" i="2"/>
  <c r="N354" i="2"/>
  <c r="J353" i="2"/>
  <c r="M353" i="2" s="1"/>
  <c r="J352" i="2"/>
  <c r="M352" i="2" s="1"/>
  <c r="J351" i="2"/>
  <c r="M351" i="2" s="1"/>
  <c r="F351" i="2" s="1"/>
  <c r="J350" i="2"/>
  <c r="M350" i="2" s="1"/>
  <c r="J349" i="2"/>
  <c r="M349" i="2" s="1"/>
  <c r="J348" i="2"/>
  <c r="M348" i="2" s="1"/>
  <c r="N348" i="2" s="1"/>
  <c r="J347" i="2"/>
  <c r="M347" i="2" s="1"/>
  <c r="J346" i="2"/>
  <c r="M346" i="2" s="1"/>
  <c r="J345" i="2"/>
  <c r="M345" i="2" s="1"/>
  <c r="J344" i="2"/>
  <c r="M344" i="2" s="1"/>
  <c r="J343" i="2"/>
  <c r="M343" i="2" s="1"/>
  <c r="J342" i="2"/>
  <c r="M342" i="2" s="1"/>
  <c r="N342" i="2" s="1"/>
  <c r="J341" i="2"/>
  <c r="M341" i="2" s="1"/>
  <c r="J340" i="2"/>
  <c r="M340" i="2" s="1"/>
  <c r="J339" i="2"/>
  <c r="M339" i="2" s="1"/>
  <c r="J338" i="2"/>
  <c r="M338" i="2" s="1"/>
  <c r="J337" i="2"/>
  <c r="M337" i="2" s="1"/>
  <c r="J336" i="2"/>
  <c r="M336" i="2" s="1"/>
  <c r="J335" i="2"/>
  <c r="M335" i="2" s="1"/>
  <c r="J334" i="2"/>
  <c r="M334" i="2" s="1"/>
  <c r="J333" i="2"/>
  <c r="M333" i="2" s="1"/>
  <c r="F333" i="2" s="1"/>
  <c r="J332" i="2"/>
  <c r="M332" i="2" s="1"/>
  <c r="N332" i="2" s="1"/>
  <c r="J331" i="2"/>
  <c r="M331" i="2" s="1"/>
  <c r="J330" i="2"/>
  <c r="M330" i="2" s="1"/>
  <c r="J329" i="2"/>
  <c r="M329" i="2" s="1"/>
  <c r="J328" i="2"/>
  <c r="M328" i="2" s="1"/>
  <c r="J327" i="2"/>
  <c r="M327" i="2" s="1"/>
  <c r="J326" i="2"/>
  <c r="M326" i="2" s="1"/>
  <c r="F326" i="2" s="1"/>
  <c r="J325" i="2"/>
  <c r="M325" i="2" s="1"/>
  <c r="J324" i="2"/>
  <c r="M324" i="2" s="1"/>
  <c r="J323" i="2"/>
  <c r="M323" i="2" s="1"/>
  <c r="N323" i="2" s="1"/>
  <c r="J322" i="2"/>
  <c r="M322" i="2" s="1"/>
  <c r="J321" i="2"/>
  <c r="M321" i="2" s="1"/>
  <c r="J320" i="2"/>
  <c r="M320" i="2" s="1"/>
  <c r="J319" i="2"/>
  <c r="M319" i="2" s="1"/>
  <c r="F319" i="2" s="1"/>
  <c r="I318" i="2"/>
  <c r="J318" i="2" s="1"/>
  <c r="M318" i="2" s="1"/>
  <c r="J317" i="2"/>
  <c r="M317" i="2" s="1"/>
  <c r="I316" i="2"/>
  <c r="J316" i="2" s="1"/>
  <c r="M316" i="2" s="1"/>
  <c r="J315" i="2"/>
  <c r="M315" i="2" s="1"/>
  <c r="J314" i="2"/>
  <c r="M314" i="2" s="1"/>
  <c r="I313" i="2"/>
  <c r="J313" i="2" s="1"/>
  <c r="M313" i="2" s="1"/>
  <c r="J312" i="2"/>
  <c r="M312" i="2" s="1"/>
  <c r="K311" i="2"/>
  <c r="J311" i="2"/>
  <c r="J310" i="2"/>
  <c r="M310" i="2" s="1"/>
  <c r="J309" i="2"/>
  <c r="M309" i="2" s="1"/>
  <c r="F309" i="2" s="1"/>
  <c r="J308" i="2"/>
  <c r="M308" i="2" s="1"/>
  <c r="N308" i="2" s="1"/>
  <c r="J307" i="2"/>
  <c r="M307" i="2" s="1"/>
  <c r="J306" i="2"/>
  <c r="M306" i="2" s="1"/>
  <c r="J305" i="2"/>
  <c r="M305" i="2" s="1"/>
  <c r="J304" i="2"/>
  <c r="M304" i="2" s="1"/>
  <c r="J303" i="2"/>
  <c r="M303" i="2" s="1"/>
  <c r="J302" i="2"/>
  <c r="M302" i="2" s="1"/>
  <c r="F302" i="2" s="1"/>
  <c r="J301" i="2"/>
  <c r="M301" i="2" s="1"/>
  <c r="J300" i="2"/>
  <c r="M300" i="2" s="1"/>
  <c r="J299" i="2"/>
  <c r="M299" i="2" s="1"/>
  <c r="I298" i="2"/>
  <c r="J298" i="2" s="1"/>
  <c r="M298" i="2" s="1"/>
  <c r="J297" i="2"/>
  <c r="M297" i="2" s="1"/>
  <c r="J296" i="2"/>
  <c r="M296" i="2" s="1"/>
  <c r="J295" i="2"/>
  <c r="M295" i="2" s="1"/>
  <c r="J294" i="2"/>
  <c r="M294" i="2" s="1"/>
  <c r="N294" i="2" s="1"/>
  <c r="J293" i="2"/>
  <c r="M293" i="2" s="1"/>
  <c r="J292" i="2"/>
  <c r="M292" i="2" s="1"/>
  <c r="J291" i="2"/>
  <c r="M291" i="2" s="1"/>
  <c r="J290" i="2"/>
  <c r="M290" i="2" s="1"/>
  <c r="J289" i="2"/>
  <c r="M289" i="2" s="1"/>
  <c r="J288" i="2"/>
  <c r="M288" i="2" s="1"/>
  <c r="F288" i="2" s="1"/>
  <c r="J287" i="2"/>
  <c r="M287" i="2" s="1"/>
  <c r="N287" i="2" s="1"/>
  <c r="J286" i="2"/>
  <c r="M286" i="2" s="1"/>
  <c r="J285" i="2"/>
  <c r="M285" i="2" s="1"/>
  <c r="N285" i="2" s="1"/>
  <c r="J284" i="2"/>
  <c r="M284" i="2" s="1"/>
  <c r="J283" i="2"/>
  <c r="M283" i="2" s="1"/>
  <c r="J282" i="2"/>
  <c r="M282" i="2" s="1"/>
  <c r="J281" i="2"/>
  <c r="M281" i="2" s="1"/>
  <c r="J280" i="2"/>
  <c r="M280" i="2" s="1"/>
  <c r="J279" i="2"/>
  <c r="M279" i="2" s="1"/>
  <c r="A279" i="2"/>
  <c r="J278" i="2"/>
  <c r="M278" i="2" s="1"/>
  <c r="J277" i="2"/>
  <c r="M277" i="2" s="1"/>
  <c r="J274" i="2"/>
  <c r="M274" i="2" s="1"/>
  <c r="A277" i="2"/>
  <c r="A280" i="2" s="1"/>
  <c r="A283" i="2" s="1"/>
  <c r="A286" i="2" s="1"/>
  <c r="A289" i="2" s="1"/>
  <c r="A292" i="2" s="1"/>
  <c r="A295" i="2" s="1"/>
  <c r="A298" i="2" s="1"/>
  <c r="A301" i="2" s="1"/>
  <c r="A304" i="2" s="1"/>
  <c r="A307" i="2" s="1"/>
  <c r="A310" i="2" s="1"/>
  <c r="A313" i="2" s="1"/>
  <c r="A316" i="2" s="1"/>
  <c r="A319" i="2" s="1"/>
  <c r="A322" i="2" s="1"/>
  <c r="A325" i="2" s="1"/>
  <c r="A328" i="2" s="1"/>
  <c r="A331" i="2" s="1"/>
  <c r="A334" i="2" s="1"/>
  <c r="A337" i="2" s="1"/>
  <c r="A340" i="2" s="1"/>
  <c r="A343" i="2" s="1"/>
  <c r="A346" i="2" s="1"/>
  <c r="A349" i="2" s="1"/>
  <c r="A352" i="2" s="1"/>
  <c r="A355" i="2" s="1"/>
  <c r="A358" i="2" s="1"/>
  <c r="A361" i="2" s="1"/>
  <c r="A364" i="2" s="1"/>
  <c r="A367" i="2" s="1"/>
  <c r="A370" i="2" s="1"/>
  <c r="A373" i="2" s="1"/>
  <c r="A376" i="2" s="1"/>
  <c r="A379" i="2" s="1"/>
  <c r="A382" i="2" s="1"/>
  <c r="A385" i="2" s="1"/>
  <c r="A388" i="2" s="1"/>
  <c r="A391" i="2" s="1"/>
  <c r="A394" i="2" s="1"/>
  <c r="A397" i="2" s="1"/>
  <c r="A400" i="2" s="1"/>
  <c r="A403" i="2" s="1"/>
  <c r="A406" i="2" s="1"/>
  <c r="A409" i="2" s="1"/>
  <c r="A412" i="2" s="1"/>
  <c r="A415" i="2" s="1"/>
  <c r="J273" i="2"/>
  <c r="M273" i="2" s="1"/>
  <c r="J272" i="2"/>
  <c r="M272" i="2" s="1"/>
  <c r="J271" i="2"/>
  <c r="M271" i="2" s="1"/>
  <c r="J270" i="2"/>
  <c r="M270" i="2" s="1"/>
  <c r="J269" i="2"/>
  <c r="M269" i="2" s="1"/>
  <c r="F269" i="2" s="1"/>
  <c r="J268" i="2"/>
  <c r="M268" i="2" s="1"/>
  <c r="N268" i="2" s="1"/>
  <c r="J267" i="2"/>
  <c r="M267" i="2" s="1"/>
  <c r="J266" i="2"/>
  <c r="M266" i="2" s="1"/>
  <c r="N266" i="2" s="1"/>
  <c r="J265" i="2"/>
  <c r="M265" i="2" s="1"/>
  <c r="J264" i="2"/>
  <c r="M264" i="2" s="1"/>
  <c r="J263" i="2"/>
  <c r="M263" i="2" s="1"/>
  <c r="J262" i="2"/>
  <c r="M262" i="2" s="1"/>
  <c r="J261" i="2"/>
  <c r="M261" i="2" s="1"/>
  <c r="J260" i="2"/>
  <c r="M260" i="2" s="1"/>
  <c r="J259" i="2"/>
  <c r="M259" i="2" s="1"/>
  <c r="N259" i="2" s="1"/>
  <c r="J258" i="2"/>
  <c r="M258" i="2" s="1"/>
  <c r="N258" i="2" s="1"/>
  <c r="J257" i="2"/>
  <c r="M257" i="2" s="1"/>
  <c r="J256" i="2"/>
  <c r="M256" i="2" s="1"/>
  <c r="J255" i="2"/>
  <c r="M255" i="2" s="1"/>
  <c r="J254" i="2"/>
  <c r="M254" i="2" s="1"/>
  <c r="J253" i="2"/>
  <c r="M253" i="2" s="1"/>
  <c r="J252" i="2"/>
  <c r="M252" i="2" s="1"/>
  <c r="N252" i="2" s="1"/>
  <c r="J251" i="2"/>
  <c r="M251" i="2" s="1"/>
  <c r="J250" i="2"/>
  <c r="M250" i="2" s="1"/>
  <c r="N250" i="2" s="1"/>
  <c r="J249" i="2"/>
  <c r="M249" i="2" s="1"/>
  <c r="J248" i="2"/>
  <c r="M248" i="2" s="1"/>
  <c r="J247" i="2"/>
  <c r="M247" i="2" s="1"/>
  <c r="J246" i="2"/>
  <c r="M246" i="2" s="1"/>
  <c r="J245" i="2"/>
  <c r="M245" i="2" s="1"/>
  <c r="J244" i="2"/>
  <c r="M244" i="2" s="1"/>
  <c r="J243" i="2"/>
  <c r="M243" i="2" s="1"/>
  <c r="J242" i="2"/>
  <c r="M242" i="2" s="1"/>
  <c r="J241" i="2"/>
  <c r="M241" i="2" s="1"/>
  <c r="J240" i="2"/>
  <c r="M240" i="2" s="1"/>
  <c r="J239" i="2"/>
  <c r="M239" i="2" s="1"/>
  <c r="J238" i="2"/>
  <c r="M238" i="2" s="1"/>
  <c r="J237" i="2"/>
  <c r="M237" i="2" s="1"/>
  <c r="F237" i="2" s="1"/>
  <c r="J236" i="2"/>
  <c r="M236" i="2" s="1"/>
  <c r="J235" i="2"/>
  <c r="M235" i="2" s="1"/>
  <c r="J234" i="2"/>
  <c r="M234" i="2" s="1"/>
  <c r="N234" i="2" s="1"/>
  <c r="J233" i="2"/>
  <c r="M233" i="2" s="1"/>
  <c r="J232" i="2"/>
  <c r="M232" i="2" s="1"/>
  <c r="J231" i="2"/>
  <c r="M231" i="2" s="1"/>
  <c r="J230" i="2"/>
  <c r="M230" i="2" s="1"/>
  <c r="J229" i="2"/>
  <c r="M229" i="2" s="1"/>
  <c r="J228" i="2"/>
  <c r="M228" i="2" s="1"/>
  <c r="J227" i="2"/>
  <c r="M227" i="2" s="1"/>
  <c r="J226" i="2"/>
  <c r="M226" i="2" s="1"/>
  <c r="J225" i="2"/>
  <c r="M225" i="2" s="1"/>
  <c r="J224" i="2"/>
  <c r="M224" i="2" s="1"/>
  <c r="J223" i="2"/>
  <c r="M223" i="2" s="1"/>
  <c r="F223" i="2" s="1"/>
  <c r="J222" i="2"/>
  <c r="M222" i="2" s="1"/>
  <c r="J221" i="2"/>
  <c r="M221" i="2" s="1"/>
  <c r="J220" i="2"/>
  <c r="M220" i="2" s="1"/>
  <c r="J219" i="2"/>
  <c r="M219" i="2" s="1"/>
  <c r="F219" i="2" s="1"/>
  <c r="J218" i="2"/>
  <c r="M218" i="2" s="1"/>
  <c r="N218" i="2" s="1"/>
  <c r="J217" i="2"/>
  <c r="M217" i="2" s="1"/>
  <c r="J216" i="2"/>
  <c r="M216" i="2" s="1"/>
  <c r="K215" i="2"/>
  <c r="J215" i="2"/>
  <c r="K214" i="2"/>
  <c r="J214" i="2"/>
  <c r="J213" i="2"/>
  <c r="M213" i="2" s="1"/>
  <c r="J212" i="2"/>
  <c r="M212" i="2" s="1"/>
  <c r="J211" i="2"/>
  <c r="M211" i="2" s="1"/>
  <c r="J210" i="2"/>
  <c r="M210" i="2" s="1"/>
  <c r="J209" i="2"/>
  <c r="M209" i="2" s="1"/>
  <c r="F209" i="2" s="1"/>
  <c r="J208" i="2"/>
  <c r="M208" i="2" s="1"/>
  <c r="J207" i="2"/>
  <c r="M207" i="2" s="1"/>
  <c r="J206" i="2"/>
  <c r="M206" i="2" s="1"/>
  <c r="J205" i="2"/>
  <c r="M205" i="2" s="1"/>
  <c r="J204" i="2"/>
  <c r="M204" i="2" s="1"/>
  <c r="J203" i="2"/>
  <c r="M203" i="2" s="1"/>
  <c r="J202" i="2"/>
  <c r="M202" i="2" s="1"/>
  <c r="J201" i="2"/>
  <c r="M201" i="2" s="1"/>
  <c r="J200" i="2"/>
  <c r="M200" i="2" s="1"/>
  <c r="J199" i="2"/>
  <c r="M199" i="2" s="1"/>
  <c r="J198" i="2"/>
  <c r="M198" i="2" s="1"/>
  <c r="J197" i="2"/>
  <c r="M197" i="2" s="1"/>
  <c r="J196" i="2"/>
  <c r="M196" i="2" s="1"/>
  <c r="J195" i="2"/>
  <c r="M195" i="2" s="1"/>
  <c r="J194" i="2"/>
  <c r="M194" i="2" s="1"/>
  <c r="J193" i="2"/>
  <c r="M193" i="2" s="1"/>
  <c r="J192" i="2"/>
  <c r="M192" i="2" s="1"/>
  <c r="J191" i="2"/>
  <c r="M191" i="2" s="1"/>
  <c r="F191" i="2" s="1"/>
  <c r="J190" i="2"/>
  <c r="M190" i="2" s="1"/>
  <c r="N190" i="2" s="1"/>
  <c r="J189" i="2"/>
  <c r="M189" i="2" s="1"/>
  <c r="J188" i="2"/>
  <c r="M188" i="2" s="1"/>
  <c r="N188" i="2" s="1"/>
  <c r="J187" i="2"/>
  <c r="M187" i="2" s="1"/>
  <c r="J186" i="2"/>
  <c r="M186" i="2" s="1"/>
  <c r="J185" i="2"/>
  <c r="M185" i="2" s="1"/>
  <c r="J184" i="2"/>
  <c r="M184" i="2" s="1"/>
  <c r="F184" i="2" s="1"/>
  <c r="J183" i="2"/>
  <c r="M183" i="2" s="1"/>
  <c r="J182" i="2"/>
  <c r="M182" i="2" s="1"/>
  <c r="J181" i="2"/>
  <c r="M181" i="2" s="1"/>
  <c r="J180" i="2"/>
  <c r="M180" i="2" s="1"/>
  <c r="J179" i="2"/>
  <c r="M179" i="2" s="1"/>
  <c r="J178" i="2"/>
  <c r="M178" i="2" s="1"/>
  <c r="J177" i="2"/>
  <c r="M177" i="2" s="1"/>
  <c r="F177" i="2" s="1"/>
  <c r="M717" i="2" l="1"/>
  <c r="N717" i="2" s="1"/>
  <c r="N337" i="2"/>
  <c r="F337" i="2"/>
  <c r="N340" i="2"/>
  <c r="F340" i="2"/>
  <c r="J708" i="2"/>
  <c r="J720" i="2"/>
  <c r="M701" i="2"/>
  <c r="N701" i="2" s="1"/>
  <c r="M710" i="2"/>
  <c r="N710" i="2" s="1"/>
  <c r="J722" i="2"/>
  <c r="J702" i="2"/>
  <c r="M713" i="2"/>
  <c r="N713" i="2" s="1"/>
  <c r="J714" i="2"/>
  <c r="M693" i="2"/>
  <c r="N693" i="2" s="1"/>
  <c r="J704" i="2"/>
  <c r="M214" i="2"/>
  <c r="M275" i="2" s="1"/>
  <c r="F275" i="2" s="1"/>
  <c r="M716" i="2"/>
  <c r="N716" i="2" s="1"/>
  <c r="N335" i="2"/>
  <c r="F335" i="2"/>
  <c r="N181" i="2"/>
  <c r="F181" i="2"/>
  <c r="F241" i="2"/>
  <c r="N241" i="2"/>
  <c r="N278" i="2"/>
  <c r="F278" i="2"/>
  <c r="F689" i="2"/>
  <c r="N689" i="2"/>
  <c r="F304" i="2"/>
  <c r="N304" i="2"/>
  <c r="F690" i="2"/>
  <c r="N690" i="2"/>
  <c r="F216" i="2"/>
  <c r="N216" i="2"/>
  <c r="F283" i="2"/>
  <c r="N283" i="2"/>
  <c r="N330" i="2"/>
  <c r="F330" i="2"/>
  <c r="F339" i="2"/>
  <c r="N339" i="2"/>
  <c r="N349" i="2"/>
  <c r="F349" i="2"/>
  <c r="N195" i="2"/>
  <c r="F195" i="2"/>
  <c r="N306" i="2"/>
  <c r="F306" i="2"/>
  <c r="F257" i="2"/>
  <c r="N257" i="2"/>
  <c r="N295" i="2"/>
  <c r="F295" i="2"/>
  <c r="F686" i="2"/>
  <c r="N686" i="2"/>
  <c r="F346" i="2"/>
  <c r="N346" i="2"/>
  <c r="F271" i="2"/>
  <c r="N271" i="2"/>
  <c r="F321" i="2"/>
  <c r="N321" i="2"/>
  <c r="N292" i="2"/>
  <c r="F292" i="2"/>
  <c r="N213" i="2"/>
  <c r="F213" i="2"/>
  <c r="F297" i="2"/>
  <c r="N297" i="2"/>
  <c r="N299" i="2"/>
  <c r="F299" i="2"/>
  <c r="F353" i="2"/>
  <c r="N353" i="2"/>
  <c r="N685" i="2"/>
  <c r="M705" i="2"/>
  <c r="N705" i="2" s="1"/>
  <c r="J694" i="2"/>
  <c r="J700" i="2"/>
  <c r="J706" i="2"/>
  <c r="J712" i="2"/>
  <c r="M311" i="2"/>
  <c r="M418" i="2" s="1"/>
  <c r="F342" i="2"/>
  <c r="J718" i="2"/>
  <c r="J724" i="2"/>
  <c r="N223" i="2"/>
  <c r="M670" i="2"/>
  <c r="F258" i="2"/>
  <c r="F323" i="2"/>
  <c r="J696" i="2"/>
  <c r="M832" i="2"/>
  <c r="N832" i="2" s="1"/>
  <c r="J523" i="2"/>
  <c r="M523" i="2" s="1"/>
  <c r="N681" i="2"/>
  <c r="M697" i="2"/>
  <c r="N697" i="2" s="1"/>
  <c r="M456" i="2"/>
  <c r="N456" i="2" s="1"/>
  <c r="N523" i="2" s="1"/>
  <c r="M709" i="2"/>
  <c r="N709" i="2" s="1"/>
  <c r="M721" i="2"/>
  <c r="N721" i="2" s="1"/>
  <c r="F188" i="2"/>
  <c r="M215" i="2"/>
  <c r="N215" i="2" s="1"/>
  <c r="J698" i="2"/>
  <c r="N838" i="2"/>
  <c r="M863" i="2"/>
  <c r="N863" i="2" s="1"/>
  <c r="N879" i="2"/>
  <c r="N865" i="2"/>
  <c r="M786" i="2"/>
  <c r="N739" i="2"/>
  <c r="N788" i="2"/>
  <c r="M734" i="2"/>
  <c r="N730" i="2"/>
  <c r="F730" i="2"/>
  <c r="N732" i="2"/>
  <c r="F732" i="2"/>
  <c r="N733" i="2"/>
  <c r="F733" i="2"/>
  <c r="N731" i="2"/>
  <c r="J734" i="2"/>
  <c r="N682" i="2"/>
  <c r="F682" i="2"/>
  <c r="N683" i="2"/>
  <c r="F683" i="2"/>
  <c r="N691" i="2"/>
  <c r="F691" i="2"/>
  <c r="N672" i="2"/>
  <c r="N692" i="2"/>
  <c r="F692" i="2"/>
  <c r="N684" i="2"/>
  <c r="F684" i="2"/>
  <c r="N687" i="2"/>
  <c r="F687" i="2"/>
  <c r="N688" i="2"/>
  <c r="F688" i="2"/>
  <c r="N648" i="2"/>
  <c r="J695" i="2"/>
  <c r="J699" i="2"/>
  <c r="J703" i="2"/>
  <c r="J707" i="2"/>
  <c r="J711" i="2"/>
  <c r="J715" i="2"/>
  <c r="J719" i="2"/>
  <c r="J723" i="2"/>
  <c r="J565" i="2"/>
  <c r="N220" i="2"/>
  <c r="F220" i="2"/>
  <c r="N186" i="2"/>
  <c r="F186" i="2"/>
  <c r="N300" i="2"/>
  <c r="F300" i="2"/>
  <c r="F345" i="2"/>
  <c r="N345" i="2"/>
  <c r="N187" i="2"/>
  <c r="F187" i="2"/>
  <c r="N206" i="2"/>
  <c r="F206" i="2"/>
  <c r="N222" i="2"/>
  <c r="F222" i="2"/>
  <c r="N232" i="2"/>
  <c r="F232" i="2"/>
  <c r="N317" i="2"/>
  <c r="F317" i="2"/>
  <c r="N324" i="2"/>
  <c r="F324" i="2"/>
  <c r="F230" i="2"/>
  <c r="N230" i="2"/>
  <c r="N331" i="2"/>
  <c r="F331" i="2"/>
  <c r="F316" i="2"/>
  <c r="N316" i="2"/>
  <c r="N233" i="2"/>
  <c r="F233" i="2"/>
  <c r="N260" i="2"/>
  <c r="F260" i="2"/>
  <c r="N279" i="2"/>
  <c r="F279" i="2"/>
  <c r="N325" i="2"/>
  <c r="F325" i="2"/>
  <c r="F185" i="2"/>
  <c r="N185" i="2"/>
  <c r="N221" i="2"/>
  <c r="F221" i="2"/>
  <c r="N231" i="2"/>
  <c r="F231" i="2"/>
  <c r="N178" i="2"/>
  <c r="F178" i="2"/>
  <c r="N207" i="2"/>
  <c r="F207" i="2"/>
  <c r="F242" i="2"/>
  <c r="N242" i="2"/>
  <c r="N179" i="2"/>
  <c r="F179" i="2"/>
  <c r="F196" i="2"/>
  <c r="N196" i="2"/>
  <c r="N208" i="2"/>
  <c r="F208" i="2"/>
  <c r="N243" i="2"/>
  <c r="F243" i="2"/>
  <c r="N253" i="2"/>
  <c r="F253" i="2"/>
  <c r="F270" i="2"/>
  <c r="N270" i="2"/>
  <c r="N280" i="2"/>
  <c r="F280" i="2"/>
  <c r="N303" i="2"/>
  <c r="F303" i="2"/>
  <c r="N318" i="2"/>
  <c r="F318" i="2"/>
  <c r="N193" i="2"/>
  <c r="F193" i="2"/>
  <c r="N293" i="2"/>
  <c r="F293" i="2"/>
  <c r="F307" i="2"/>
  <c r="N307" i="2"/>
  <c r="N205" i="2"/>
  <c r="F205" i="2"/>
  <c r="N180" i="2"/>
  <c r="F180" i="2"/>
  <c r="F197" i="2"/>
  <c r="N197" i="2"/>
  <c r="N254" i="2"/>
  <c r="F254" i="2"/>
  <c r="N261" i="2"/>
  <c r="F261" i="2"/>
  <c r="F281" i="2"/>
  <c r="N281" i="2"/>
  <c r="N289" i="2"/>
  <c r="F289" i="2"/>
  <c r="N347" i="2"/>
  <c r="F347" i="2"/>
  <c r="N189" i="2"/>
  <c r="F189" i="2"/>
  <c r="N282" i="2"/>
  <c r="F282" i="2"/>
  <c r="N327" i="2"/>
  <c r="F327" i="2"/>
  <c r="F256" i="2"/>
  <c r="N256" i="2"/>
  <c r="F210" i="2"/>
  <c r="N210" i="2"/>
  <c r="N236" i="2"/>
  <c r="F236" i="2"/>
  <c r="N272" i="2"/>
  <c r="F272" i="2"/>
  <c r="N320" i="2"/>
  <c r="F320" i="2"/>
  <c r="N328" i="2"/>
  <c r="F328" i="2"/>
  <c r="N203" i="2"/>
  <c r="F203" i="2"/>
  <c r="N315" i="2"/>
  <c r="F315" i="2"/>
  <c r="F344" i="2"/>
  <c r="N344" i="2"/>
  <c r="N338" i="2"/>
  <c r="F338" i="2"/>
  <c r="N301" i="2"/>
  <c r="F301" i="2"/>
  <c r="F244" i="2"/>
  <c r="N244" i="2"/>
  <c r="N296" i="2"/>
  <c r="F296" i="2"/>
  <c r="N334" i="2"/>
  <c r="F334" i="2"/>
  <c r="N235" i="2"/>
  <c r="F235" i="2"/>
  <c r="F263" i="2"/>
  <c r="N263" i="2"/>
  <c r="N199" i="2"/>
  <c r="F199" i="2"/>
  <c r="F217" i="2"/>
  <c r="N217" i="2"/>
  <c r="N225" i="2"/>
  <c r="F225" i="2"/>
  <c r="N246" i="2"/>
  <c r="F246" i="2"/>
  <c r="N264" i="2"/>
  <c r="F264" i="2"/>
  <c r="N200" i="2"/>
  <c r="F200" i="2"/>
  <c r="N211" i="2"/>
  <c r="F211" i="2"/>
  <c r="N247" i="2"/>
  <c r="F247" i="2"/>
  <c r="F273" i="2"/>
  <c r="N273" i="2"/>
  <c r="N341" i="2"/>
  <c r="F341" i="2"/>
  <c r="N204" i="2"/>
  <c r="F204" i="2"/>
  <c r="N194" i="2"/>
  <c r="F194" i="2"/>
  <c r="F255" i="2"/>
  <c r="N255" i="2"/>
  <c r="N290" i="2"/>
  <c r="F290" i="2"/>
  <c r="F224" i="2"/>
  <c r="N224" i="2"/>
  <c r="N291" i="2"/>
  <c r="F291" i="2"/>
  <c r="N182" i="2"/>
  <c r="F182" i="2"/>
  <c r="N212" i="2"/>
  <c r="F212" i="2"/>
  <c r="N265" i="2"/>
  <c r="F265" i="2"/>
  <c r="N298" i="2"/>
  <c r="F298" i="2"/>
  <c r="N312" i="2"/>
  <c r="F312" i="2"/>
  <c r="N329" i="2"/>
  <c r="F329" i="2"/>
  <c r="N183" i="2"/>
  <c r="F183" i="2"/>
  <c r="N227" i="2"/>
  <c r="F227" i="2"/>
  <c r="F248" i="2"/>
  <c r="N248" i="2"/>
  <c r="N274" i="2"/>
  <c r="F274" i="2"/>
  <c r="N284" i="2"/>
  <c r="F284" i="2"/>
  <c r="N336" i="2"/>
  <c r="F336" i="2"/>
  <c r="N240" i="2"/>
  <c r="F240" i="2"/>
  <c r="F251" i="2"/>
  <c r="N251" i="2"/>
  <c r="F262" i="2"/>
  <c r="N262" i="2"/>
  <c r="N310" i="2"/>
  <c r="F310" i="2"/>
  <c r="F198" i="2"/>
  <c r="N198" i="2"/>
  <c r="N245" i="2"/>
  <c r="F245" i="2"/>
  <c r="N201" i="2"/>
  <c r="F201" i="2"/>
  <c r="F226" i="2"/>
  <c r="N226" i="2"/>
  <c r="N305" i="2"/>
  <c r="F305" i="2"/>
  <c r="F202" i="2"/>
  <c r="N202" i="2"/>
  <c r="N228" i="2"/>
  <c r="F228" i="2"/>
  <c r="F238" i="2"/>
  <c r="N238" i="2"/>
  <c r="N313" i="2"/>
  <c r="F313" i="2"/>
  <c r="N322" i="2"/>
  <c r="F322" i="2"/>
  <c r="N350" i="2"/>
  <c r="F350" i="2"/>
  <c r="M452" i="2"/>
  <c r="N286" i="2"/>
  <c r="F286" i="2"/>
  <c r="N352" i="2"/>
  <c r="F352" i="2"/>
  <c r="N192" i="2"/>
  <c r="F192" i="2"/>
  <c r="N229" i="2"/>
  <c r="F229" i="2"/>
  <c r="N239" i="2"/>
  <c r="F239" i="2"/>
  <c r="N249" i="2"/>
  <c r="F249" i="2"/>
  <c r="N267" i="2"/>
  <c r="F267" i="2"/>
  <c r="N277" i="2"/>
  <c r="F277" i="2"/>
  <c r="N314" i="2"/>
  <c r="F314" i="2"/>
  <c r="N343" i="2"/>
  <c r="F343" i="2"/>
  <c r="N177" i="2"/>
  <c r="N184" i="2"/>
  <c r="N191" i="2"/>
  <c r="N209" i="2"/>
  <c r="N219" i="2"/>
  <c r="F234" i="2"/>
  <c r="N237" i="2"/>
  <c r="F252" i="2"/>
  <c r="F259" i="2"/>
  <c r="F266" i="2"/>
  <c r="N269" i="2"/>
  <c r="F285" i="2"/>
  <c r="N288" i="2"/>
  <c r="N302" i="2"/>
  <c r="N309" i="2"/>
  <c r="N319" i="2"/>
  <c r="N326" i="2"/>
  <c r="N333" i="2"/>
  <c r="F348" i="2"/>
  <c r="N351" i="2"/>
  <c r="N421" i="2"/>
  <c r="N452" i="2" s="1"/>
  <c r="F190" i="2"/>
  <c r="F218" i="2"/>
  <c r="F250" i="2"/>
  <c r="F268" i="2"/>
  <c r="F287" i="2"/>
  <c r="F294" i="2"/>
  <c r="F308" i="2"/>
  <c r="F332" i="2"/>
  <c r="J452" i="2"/>
  <c r="J644" i="2" l="1"/>
  <c r="N643" i="2"/>
  <c r="F214" i="2"/>
  <c r="N214" i="2"/>
  <c r="F215" i="2"/>
  <c r="M833" i="2"/>
  <c r="M419" i="2"/>
  <c r="F734" i="2"/>
  <c r="F311" i="2"/>
  <c r="M725" i="2"/>
  <c r="M726" i="2" s="1"/>
  <c r="N311" i="2"/>
  <c r="N418" i="2" s="1"/>
  <c r="N880" i="2"/>
  <c r="N734" i="2"/>
  <c r="N275" i="2"/>
  <c r="M453" i="2"/>
  <c r="N725" i="2" l="1"/>
  <c r="J171" i="2" l="1"/>
  <c r="M171" i="2" s="1"/>
  <c r="N171" i="2" s="1"/>
  <c r="F171" i="2"/>
  <c r="J170" i="2"/>
  <c r="M170" i="2" s="1"/>
  <c r="N170" i="2" s="1"/>
  <c r="F170" i="2"/>
  <c r="N169" i="2"/>
  <c r="J168" i="2"/>
  <c r="M168" i="2" s="1"/>
  <c r="N168" i="2" s="1"/>
  <c r="F168" i="2"/>
  <c r="J167" i="2"/>
  <c r="M167" i="2" s="1"/>
  <c r="N167" i="2" s="1"/>
  <c r="M166" i="2"/>
  <c r="N166" i="2" s="1"/>
  <c r="J165" i="2"/>
  <c r="M165" i="2" s="1"/>
  <c r="N165" i="2" s="1"/>
  <c r="J164" i="2"/>
  <c r="M164" i="2" s="1"/>
  <c r="N164" i="2" s="1"/>
  <c r="F164" i="2"/>
  <c r="M163" i="2"/>
  <c r="N163" i="2" s="1"/>
  <c r="J162" i="2"/>
  <c r="M162" i="2" s="1"/>
  <c r="N162" i="2" s="1"/>
  <c r="F162" i="2"/>
  <c r="J161" i="2"/>
  <c r="M161" i="2" s="1"/>
  <c r="N161" i="2" s="1"/>
  <c r="F161" i="2"/>
  <c r="J160" i="2"/>
  <c r="M160" i="2" s="1"/>
  <c r="N160" i="2" s="1"/>
  <c r="F160" i="2"/>
  <c r="J159" i="2"/>
  <c r="M159" i="2" s="1"/>
  <c r="N159" i="2" s="1"/>
  <c r="F159" i="2"/>
  <c r="J158" i="2"/>
  <c r="M158" i="2" s="1"/>
  <c r="N158" i="2" s="1"/>
  <c r="F158" i="2"/>
  <c r="J157" i="2"/>
  <c r="M157" i="2" s="1"/>
  <c r="N157" i="2" s="1"/>
  <c r="F157" i="2"/>
  <c r="J156" i="2"/>
  <c r="M156" i="2" s="1"/>
  <c r="N156" i="2" s="1"/>
  <c r="F156" i="2"/>
  <c r="M155" i="2"/>
  <c r="N155" i="2" s="1"/>
  <c r="J154" i="2"/>
  <c r="M154" i="2" s="1"/>
  <c r="N154" i="2" s="1"/>
  <c r="F154" i="2"/>
  <c r="J153" i="2"/>
  <c r="M153" i="2" s="1"/>
  <c r="N153" i="2" s="1"/>
  <c r="M152" i="2"/>
  <c r="N152" i="2" s="1"/>
  <c r="J151" i="2"/>
  <c r="M151" i="2" s="1"/>
  <c r="N151" i="2" s="1"/>
  <c r="F151" i="2"/>
  <c r="J150" i="2"/>
  <c r="M150" i="2" s="1"/>
  <c r="N150" i="2" s="1"/>
  <c r="F150" i="2"/>
  <c r="J149" i="2"/>
  <c r="M149" i="2" s="1"/>
  <c r="N149" i="2" s="1"/>
  <c r="F149" i="2"/>
  <c r="J148" i="2"/>
  <c r="M148" i="2" s="1"/>
  <c r="F148" i="2"/>
  <c r="J147" i="2"/>
  <c r="M147" i="2" s="1"/>
  <c r="N147" i="2" s="1"/>
  <c r="F147" i="2"/>
  <c r="J146" i="2"/>
  <c r="M146" i="2" s="1"/>
  <c r="N146" i="2" s="1"/>
  <c r="F146" i="2"/>
  <c r="J145" i="2"/>
  <c r="M145" i="2" s="1"/>
  <c r="N145" i="2" s="1"/>
  <c r="F145" i="2"/>
  <c r="J144" i="2"/>
  <c r="M144" i="2" s="1"/>
  <c r="N144" i="2" s="1"/>
  <c r="F144" i="2"/>
  <c r="J143" i="2"/>
  <c r="F143" i="2" s="1"/>
  <c r="M142" i="2"/>
  <c r="N142" i="2" s="1"/>
  <c r="J141" i="2"/>
  <c r="M141" i="2" s="1"/>
  <c r="N141" i="2" s="1"/>
  <c r="F141" i="2"/>
  <c r="J140" i="2"/>
  <c r="M140" i="2" s="1"/>
  <c r="N140" i="2" s="1"/>
  <c r="F140" i="2"/>
  <c r="M139" i="2"/>
  <c r="N139" i="2" s="1"/>
  <c r="J138" i="2"/>
  <c r="M138" i="2" s="1"/>
  <c r="N138" i="2" s="1"/>
  <c r="F138" i="2"/>
  <c r="J137" i="2"/>
  <c r="M137" i="2" s="1"/>
  <c r="N137" i="2" s="1"/>
  <c r="F137" i="2"/>
  <c r="J136" i="2"/>
  <c r="M136" i="2" s="1"/>
  <c r="N136" i="2" s="1"/>
  <c r="F136" i="2"/>
  <c r="J135" i="2"/>
  <c r="M135" i="2" s="1"/>
  <c r="N135" i="2" s="1"/>
  <c r="F135" i="2"/>
  <c r="J134" i="2"/>
  <c r="M134" i="2" s="1"/>
  <c r="N134" i="2" s="1"/>
  <c r="J133" i="2"/>
  <c r="M133" i="2" s="1"/>
  <c r="N133" i="2" s="1"/>
  <c r="F133" i="2"/>
  <c r="J132" i="2"/>
  <c r="M132" i="2" s="1"/>
  <c r="N132" i="2" s="1"/>
  <c r="F132" i="2"/>
  <c r="J131" i="2"/>
  <c r="M131" i="2" s="1"/>
  <c r="N131" i="2" s="1"/>
  <c r="F131" i="2"/>
  <c r="J130" i="2"/>
  <c r="M130" i="2" s="1"/>
  <c r="N130" i="2" s="1"/>
  <c r="F130" i="2"/>
  <c r="J129" i="2"/>
  <c r="M129" i="2" s="1"/>
  <c r="N129" i="2" s="1"/>
  <c r="F129" i="2"/>
  <c r="J128" i="2"/>
  <c r="M128" i="2" s="1"/>
  <c r="N128" i="2" s="1"/>
  <c r="F128" i="2"/>
  <c r="M127" i="2"/>
  <c r="N127" i="2" s="1"/>
  <c r="J126" i="2"/>
  <c r="F126" i="2" s="1"/>
  <c r="J125" i="2"/>
  <c r="M125" i="2" s="1"/>
  <c r="N125" i="2" s="1"/>
  <c r="J124" i="2"/>
  <c r="M124" i="2" s="1"/>
  <c r="N124" i="2" s="1"/>
  <c r="F124" i="2"/>
  <c r="J123" i="2"/>
  <c r="M123" i="2" s="1"/>
  <c r="N123" i="2" s="1"/>
  <c r="J122" i="2"/>
  <c r="M122" i="2" s="1"/>
  <c r="N122" i="2" s="1"/>
  <c r="F122" i="2"/>
  <c r="J121" i="2"/>
  <c r="M121" i="2" s="1"/>
  <c r="N121" i="2" s="1"/>
  <c r="J120" i="2"/>
  <c r="M120" i="2" s="1"/>
  <c r="N120" i="2" s="1"/>
  <c r="F120" i="2"/>
  <c r="J119" i="2"/>
  <c r="M119" i="2" s="1"/>
  <c r="N119" i="2" s="1"/>
  <c r="F119" i="2"/>
  <c r="J118" i="2"/>
  <c r="M118" i="2" s="1"/>
  <c r="N118" i="2" s="1"/>
  <c r="F118" i="2"/>
  <c r="J117" i="2"/>
  <c r="M117" i="2" s="1"/>
  <c r="N117" i="2" s="1"/>
  <c r="F117" i="2"/>
  <c r="J116" i="2"/>
  <c r="M116" i="2" s="1"/>
  <c r="N116" i="2" s="1"/>
  <c r="F116" i="2"/>
  <c r="J115" i="2"/>
  <c r="M115" i="2" s="1"/>
  <c r="N115" i="2" s="1"/>
  <c r="F115" i="2"/>
  <c r="J114" i="2"/>
  <c r="M114" i="2" s="1"/>
  <c r="N114" i="2" s="1"/>
  <c r="J113" i="2"/>
  <c r="M113" i="2" s="1"/>
  <c r="N113" i="2" s="1"/>
  <c r="J112" i="2"/>
  <c r="M112" i="2" s="1"/>
  <c r="N112" i="2" s="1"/>
  <c r="F112" i="2"/>
  <c r="J111" i="2"/>
  <c r="M111" i="2" s="1"/>
  <c r="N111" i="2" s="1"/>
  <c r="F111" i="2"/>
  <c r="J110" i="2"/>
  <c r="M110" i="2" s="1"/>
  <c r="N110" i="2" s="1"/>
  <c r="J109" i="2"/>
  <c r="M109" i="2" s="1"/>
  <c r="N109" i="2" s="1"/>
  <c r="F109" i="2"/>
  <c r="M108" i="2"/>
  <c r="N108" i="2" s="1"/>
  <c r="J107" i="2"/>
  <c r="M107" i="2" s="1"/>
  <c r="F107" i="2"/>
  <c r="M103" i="2"/>
  <c r="N102" i="2"/>
  <c r="N101" i="2"/>
  <c r="N100" i="2"/>
  <c r="N99" i="2"/>
  <c r="N98" i="2"/>
  <c r="N97" i="2"/>
  <c r="N96" i="2"/>
  <c r="J90" i="2"/>
  <c r="M90" i="2" s="1"/>
  <c r="N90" i="2" s="1"/>
  <c r="G90" i="2"/>
  <c r="J89" i="2"/>
  <c r="M89" i="2" s="1"/>
  <c r="N89" i="2" s="1"/>
  <c r="G89" i="2"/>
  <c r="J88" i="2"/>
  <c r="M88" i="2" s="1"/>
  <c r="N88" i="2" s="1"/>
  <c r="G88" i="2"/>
  <c r="J87" i="2"/>
  <c r="M87" i="2" s="1"/>
  <c r="N87" i="2" s="1"/>
  <c r="G87" i="2"/>
  <c r="J86" i="2"/>
  <c r="M86" i="2" s="1"/>
  <c r="N86" i="2" s="1"/>
  <c r="G86" i="2"/>
  <c r="J85" i="2"/>
  <c r="M85" i="2" s="1"/>
  <c r="N85" i="2" s="1"/>
  <c r="G85" i="2"/>
  <c r="J84" i="2"/>
  <c r="M84" i="2" s="1"/>
  <c r="N84" i="2" s="1"/>
  <c r="G84" i="2"/>
  <c r="J83" i="2"/>
  <c r="M83" i="2" s="1"/>
  <c r="N83" i="2" s="1"/>
  <c r="G83" i="2"/>
  <c r="J82" i="2"/>
  <c r="M82" i="2" s="1"/>
  <c r="N82" i="2" s="1"/>
  <c r="G82" i="2"/>
  <c r="J81" i="2"/>
  <c r="M81" i="2" s="1"/>
  <c r="N81" i="2" s="1"/>
  <c r="G81" i="2"/>
  <c r="J80" i="2"/>
  <c r="M80" i="2" s="1"/>
  <c r="N80" i="2" s="1"/>
  <c r="G80" i="2"/>
  <c r="J79" i="2"/>
  <c r="M79" i="2" s="1"/>
  <c r="N79" i="2" s="1"/>
  <c r="G79" i="2"/>
  <c r="J78" i="2"/>
  <c r="M78" i="2" s="1"/>
  <c r="N78" i="2" s="1"/>
  <c r="G78" i="2"/>
  <c r="J77" i="2"/>
  <c r="M77" i="2" s="1"/>
  <c r="N77" i="2" s="1"/>
  <c r="G77" i="2"/>
  <c r="J76" i="2"/>
  <c r="M76" i="2" s="1"/>
  <c r="N76" i="2" s="1"/>
  <c r="G76" i="2"/>
  <c r="J75" i="2"/>
  <c r="M75" i="2" s="1"/>
  <c r="N75" i="2" s="1"/>
  <c r="G75" i="2"/>
  <c r="J74" i="2"/>
  <c r="M74" i="2" s="1"/>
  <c r="N74" i="2" s="1"/>
  <c r="G74" i="2"/>
  <c r="J73" i="2"/>
  <c r="M73" i="2" s="1"/>
  <c r="N73" i="2" s="1"/>
  <c r="G73" i="2"/>
  <c r="J72" i="2"/>
  <c r="M72" i="2" s="1"/>
  <c r="N72" i="2" s="1"/>
  <c r="G72" i="2"/>
  <c r="J71" i="2"/>
  <c r="M71" i="2" s="1"/>
  <c r="N71" i="2" s="1"/>
  <c r="G71" i="2"/>
  <c r="J70" i="2"/>
  <c r="M70" i="2" s="1"/>
  <c r="N70" i="2" s="1"/>
  <c r="G70" i="2"/>
  <c r="J69" i="2"/>
  <c r="M69" i="2" s="1"/>
  <c r="N69" i="2" s="1"/>
  <c r="G69" i="2"/>
  <c r="J68" i="2"/>
  <c r="M68" i="2" s="1"/>
  <c r="G68" i="2"/>
  <c r="J65" i="2"/>
  <c r="M65" i="2" s="1"/>
  <c r="N65" i="2" s="1"/>
  <c r="G65" i="2"/>
  <c r="J64" i="2"/>
  <c r="M64" i="2" s="1"/>
  <c r="N64" i="2" s="1"/>
  <c r="G64" i="2"/>
  <c r="J63" i="2"/>
  <c r="M63" i="2" s="1"/>
  <c r="N63" i="2" s="1"/>
  <c r="G63" i="2"/>
  <c r="J62" i="2"/>
  <c r="M62" i="2" s="1"/>
  <c r="N62" i="2" s="1"/>
  <c r="G62" i="2"/>
  <c r="J61" i="2"/>
  <c r="M61" i="2" s="1"/>
  <c r="N61" i="2" s="1"/>
  <c r="G61" i="2"/>
  <c r="J60" i="2"/>
  <c r="M60" i="2" s="1"/>
  <c r="N60" i="2" s="1"/>
  <c r="G60" i="2"/>
  <c r="J59" i="2"/>
  <c r="M59" i="2" s="1"/>
  <c r="N59" i="2" s="1"/>
  <c r="G59" i="2"/>
  <c r="J58" i="2"/>
  <c r="M58" i="2" s="1"/>
  <c r="N58" i="2" s="1"/>
  <c r="J57" i="2"/>
  <c r="M57" i="2" s="1"/>
  <c r="N57" i="2" s="1"/>
  <c r="J56" i="2"/>
  <c r="M56" i="2" s="1"/>
  <c r="N56" i="2" s="1"/>
  <c r="J55" i="2"/>
  <c r="M55" i="2" s="1"/>
  <c r="N55" i="2" s="1"/>
  <c r="J54" i="2"/>
  <c r="M54" i="2" s="1"/>
  <c r="N54" i="2" s="1"/>
  <c r="J53" i="2"/>
  <c r="M53" i="2" s="1"/>
  <c r="N53" i="2" s="1"/>
  <c r="J52" i="2"/>
  <c r="M52" i="2" s="1"/>
  <c r="N52" i="2" s="1"/>
  <c r="J51" i="2"/>
  <c r="M51" i="2" s="1"/>
  <c r="N51" i="2" s="1"/>
  <c r="J50" i="2"/>
  <c r="M50" i="2" s="1"/>
  <c r="N50" i="2" s="1"/>
  <c r="J49" i="2"/>
  <c r="M49" i="2" s="1"/>
  <c r="N49" i="2" s="1"/>
  <c r="J48" i="2"/>
  <c r="M48" i="2" s="1"/>
  <c r="N48" i="2" s="1"/>
  <c r="J47" i="2"/>
  <c r="M47" i="2" s="1"/>
  <c r="N47" i="2" s="1"/>
  <c r="J46" i="2"/>
  <c r="M46" i="2" s="1"/>
  <c r="N46" i="2" s="1"/>
  <c r="J45" i="2"/>
  <c r="M45" i="2" s="1"/>
  <c r="N45" i="2" s="1"/>
  <c r="J44" i="2"/>
  <c r="M44" i="2" s="1"/>
  <c r="N44" i="2" s="1"/>
  <c r="J43" i="2"/>
  <c r="M43" i="2" s="1"/>
  <c r="J38" i="2"/>
  <c r="M38" i="2" s="1"/>
  <c r="N38" i="2" s="1"/>
  <c r="F38" i="2"/>
  <c r="J37" i="2"/>
  <c r="M37" i="2" s="1"/>
  <c r="N37" i="2" s="1"/>
  <c r="F37" i="2"/>
  <c r="J36" i="2"/>
  <c r="M36" i="2" s="1"/>
  <c r="N36" i="2" s="1"/>
  <c r="F36" i="2"/>
  <c r="J35" i="2"/>
  <c r="M35" i="2" s="1"/>
  <c r="N35" i="2" s="1"/>
  <c r="F35" i="2"/>
  <c r="J34" i="2"/>
  <c r="M34" i="2" s="1"/>
  <c r="N34" i="2" s="1"/>
  <c r="F34" i="2"/>
  <c r="J33" i="2"/>
  <c r="M33" i="2" s="1"/>
  <c r="N33" i="2" s="1"/>
  <c r="F33" i="2"/>
  <c r="J32" i="2"/>
  <c r="M32" i="2" s="1"/>
  <c r="N32" i="2" s="1"/>
  <c r="F32" i="2"/>
  <c r="J31" i="2"/>
  <c r="M31" i="2" s="1"/>
  <c r="N31" i="2" s="1"/>
  <c r="F31" i="2"/>
  <c r="J30" i="2"/>
  <c r="M30" i="2" s="1"/>
  <c r="N30" i="2" s="1"/>
  <c r="F30" i="2"/>
  <c r="J29" i="2"/>
  <c r="M29" i="2" s="1"/>
  <c r="N29" i="2" s="1"/>
  <c r="F29" i="2"/>
  <c r="J28" i="2"/>
  <c r="M28" i="2" s="1"/>
  <c r="N28" i="2" s="1"/>
  <c r="F28" i="2"/>
  <c r="J27" i="2"/>
  <c r="M27" i="2" s="1"/>
  <c r="N27" i="2" s="1"/>
  <c r="F27" i="2"/>
  <c r="J26" i="2"/>
  <c r="M26" i="2" s="1"/>
  <c r="N26" i="2" s="1"/>
  <c r="F26" i="2"/>
  <c r="J25" i="2"/>
  <c r="M25" i="2" s="1"/>
  <c r="N25" i="2" s="1"/>
  <c r="F25" i="2"/>
  <c r="J24" i="2"/>
  <c r="M24" i="2" s="1"/>
  <c r="N24" i="2" s="1"/>
  <c r="F24" i="2"/>
  <c r="J23" i="2"/>
  <c r="M23" i="2" s="1"/>
  <c r="F23" i="2"/>
  <c r="J22" i="2"/>
  <c r="M22" i="2" s="1"/>
  <c r="N22" i="2" s="1"/>
  <c r="F22" i="2"/>
  <c r="J21" i="2"/>
  <c r="M21" i="2" s="1"/>
  <c r="N21" i="2" s="1"/>
  <c r="F21" i="2"/>
  <c r="J20" i="2"/>
  <c r="M20" i="2" s="1"/>
  <c r="N20" i="2" s="1"/>
  <c r="F20" i="2"/>
  <c r="J19" i="2"/>
  <c r="M19" i="2" s="1"/>
  <c r="N19" i="2" s="1"/>
  <c r="F19" i="2"/>
  <c r="J18" i="2"/>
  <c r="M18" i="2" s="1"/>
  <c r="N18" i="2" s="1"/>
  <c r="F18" i="2"/>
  <c r="J17" i="2"/>
  <c r="M17" i="2" s="1"/>
  <c r="N17" i="2" s="1"/>
  <c r="F17" i="2"/>
  <c r="J16" i="2"/>
  <c r="M16" i="2" s="1"/>
  <c r="N16" i="2" s="1"/>
  <c r="F16" i="2"/>
  <c r="J15" i="2"/>
  <c r="M15" i="2" s="1"/>
  <c r="N15" i="2" s="1"/>
  <c r="F15" i="2"/>
  <c r="J14" i="2"/>
  <c r="M14" i="2" s="1"/>
  <c r="N14" i="2" s="1"/>
  <c r="F14" i="2"/>
  <c r="J13" i="2"/>
  <c r="M13" i="2" s="1"/>
  <c r="N13" i="2" s="1"/>
  <c r="F13" i="2"/>
  <c r="J12" i="2"/>
  <c r="M12" i="2" s="1"/>
  <c r="N12" i="2" s="1"/>
  <c r="F12" i="2"/>
  <c r="J11" i="2"/>
  <c r="M11" i="2" s="1"/>
  <c r="N11" i="2" s="1"/>
  <c r="F11" i="2"/>
  <c r="J10" i="2"/>
  <c r="M10" i="2" s="1"/>
  <c r="N10" i="2" s="1"/>
  <c r="F10" i="2"/>
  <c r="J9" i="2"/>
  <c r="M9" i="2" s="1"/>
  <c r="N9" i="2" s="1"/>
  <c r="F9" i="2"/>
  <c r="J8" i="2"/>
  <c r="M8" i="2" s="1"/>
  <c r="N8" i="2" s="1"/>
  <c r="F8" i="2"/>
  <c r="J7" i="2"/>
  <c r="M7" i="2" s="1"/>
  <c r="N7" i="2" s="1"/>
  <c r="F7" i="2"/>
  <c r="J6" i="2"/>
  <c r="M6" i="2" s="1"/>
  <c r="N6" i="2" s="1"/>
  <c r="F6" i="2"/>
  <c r="J5" i="2"/>
  <c r="M5" i="2" s="1"/>
  <c r="N5" i="2" s="1"/>
  <c r="F5" i="2"/>
  <c r="J4" i="2"/>
  <c r="F4" i="2"/>
  <c r="M4" i="2" l="1"/>
  <c r="M39" i="2" s="1"/>
  <c r="N39" i="2" s="1"/>
  <c r="J39" i="2"/>
  <c r="M143" i="2"/>
  <c r="N143" i="2" s="1"/>
  <c r="M126" i="2"/>
  <c r="N126" i="2" s="1"/>
  <c r="N107" i="2"/>
  <c r="N148" i="2"/>
  <c r="M66" i="2"/>
  <c r="N43" i="2"/>
  <c r="M91" i="2"/>
  <c r="N68" i="2"/>
  <c r="N4" i="2"/>
  <c r="N23" i="2"/>
  <c r="N172" i="2" l="1"/>
  <c r="M172" i="2"/>
  <c r="M92" i="2"/>
  <c r="N91" i="2"/>
  <c r="N1465" i="2" l="1"/>
  <c r="E987" i="1"/>
  <c r="E988" i="1" s="1"/>
  <c r="H986" i="1"/>
  <c r="G986" i="1"/>
  <c r="H985" i="1"/>
  <c r="H987" i="1" s="1"/>
  <c r="G985" i="1"/>
  <c r="G987" i="1" s="1"/>
  <c r="F984" i="1"/>
  <c r="F988" i="1" s="1"/>
  <c r="E984" i="1"/>
  <c r="H983" i="1"/>
  <c r="G983" i="1"/>
  <c r="H982" i="1"/>
  <c r="G982" i="1"/>
  <c r="H981" i="1"/>
  <c r="G981" i="1"/>
  <c r="H980" i="1"/>
  <c r="G980" i="1"/>
  <c r="H979" i="1"/>
  <c r="G979" i="1"/>
  <c r="H978" i="1"/>
  <c r="G978" i="1"/>
  <c r="E976" i="1"/>
  <c r="H975" i="1"/>
  <c r="G975" i="1"/>
  <c r="H974" i="1"/>
  <c r="G974" i="1"/>
  <c r="H973" i="1"/>
  <c r="G973" i="1"/>
  <c r="H972" i="1"/>
  <c r="G972" i="1"/>
  <c r="H971" i="1"/>
  <c r="G971" i="1"/>
  <c r="H970" i="1"/>
  <c r="G970" i="1"/>
  <c r="H969" i="1"/>
  <c r="G969" i="1"/>
  <c r="H968" i="1"/>
  <c r="G968" i="1"/>
  <c r="H967" i="1"/>
  <c r="G967" i="1"/>
  <c r="H966" i="1"/>
  <c r="G966" i="1"/>
  <c r="H965" i="1"/>
  <c r="G965" i="1"/>
  <c r="H964" i="1"/>
  <c r="G964" i="1"/>
  <c r="H963" i="1"/>
  <c r="G963" i="1"/>
  <c r="H962" i="1"/>
  <c r="G962" i="1"/>
  <c r="H961" i="1"/>
  <c r="G961" i="1"/>
  <c r="H960" i="1"/>
  <c r="G960" i="1"/>
  <c r="H959" i="1"/>
  <c r="G959" i="1"/>
  <c r="H958" i="1"/>
  <c r="G958" i="1"/>
  <c r="H957" i="1"/>
  <c r="G957" i="1"/>
  <c r="H956" i="1"/>
  <c r="G956" i="1"/>
  <c r="H955" i="1"/>
  <c r="G955" i="1"/>
  <c r="H954" i="1"/>
  <c r="G954" i="1"/>
  <c r="H953" i="1"/>
  <c r="G953" i="1"/>
  <c r="H952" i="1"/>
  <c r="G952" i="1"/>
  <c r="H951" i="1"/>
  <c r="G951" i="1"/>
  <c r="H950" i="1"/>
  <c r="G950" i="1"/>
  <c r="H949" i="1"/>
  <c r="G949" i="1"/>
  <c r="H948" i="1"/>
  <c r="G948" i="1"/>
  <c r="H947" i="1"/>
  <c r="G947" i="1"/>
  <c r="H946" i="1"/>
  <c r="G946" i="1"/>
  <c r="H945" i="1"/>
  <c r="G945" i="1"/>
  <c r="H944" i="1"/>
  <c r="G944" i="1"/>
  <c r="H943" i="1"/>
  <c r="G943" i="1"/>
  <c r="H942" i="1"/>
  <c r="G942" i="1"/>
  <c r="H941" i="1"/>
  <c r="G941" i="1"/>
  <c r="H940" i="1"/>
  <c r="G940" i="1"/>
  <c r="H939" i="1"/>
  <c r="G939" i="1"/>
  <c r="H938" i="1"/>
  <c r="G938" i="1"/>
  <c r="H937" i="1"/>
  <c r="G937" i="1"/>
  <c r="H936" i="1"/>
  <c r="G936" i="1"/>
  <c r="H935" i="1"/>
  <c r="G935" i="1"/>
  <c r="H934" i="1"/>
  <c r="G934" i="1"/>
  <c r="H933" i="1"/>
  <c r="G933" i="1"/>
  <c r="H932" i="1"/>
  <c r="G932" i="1"/>
  <c r="H931" i="1"/>
  <c r="G931" i="1"/>
  <c r="H930" i="1"/>
  <c r="G930" i="1"/>
  <c r="H929" i="1"/>
  <c r="G929" i="1"/>
  <c r="H928" i="1"/>
  <c r="G928" i="1"/>
  <c r="H927" i="1"/>
  <c r="G927" i="1"/>
  <c r="H926" i="1"/>
  <c r="G926" i="1"/>
  <c r="H925" i="1"/>
  <c r="G925" i="1"/>
  <c r="H924" i="1"/>
  <c r="G924" i="1"/>
  <c r="H923" i="1"/>
  <c r="G923" i="1"/>
  <c r="H922" i="1"/>
  <c r="G922" i="1"/>
  <c r="H921" i="1"/>
  <c r="G921" i="1"/>
  <c r="H920" i="1"/>
  <c r="G920" i="1"/>
  <c r="H919" i="1"/>
  <c r="G919" i="1"/>
  <c r="H918" i="1"/>
  <c r="G918" i="1"/>
  <c r="H917" i="1"/>
  <c r="G917" i="1"/>
  <c r="H916" i="1"/>
  <c r="G916" i="1"/>
  <c r="H915" i="1"/>
  <c r="G915" i="1"/>
  <c r="H914" i="1"/>
  <c r="G914" i="1"/>
  <c r="H913" i="1"/>
  <c r="G913" i="1"/>
  <c r="H912" i="1"/>
  <c r="G912" i="1"/>
  <c r="H911" i="1"/>
  <c r="G911" i="1"/>
  <c r="H910" i="1"/>
  <c r="G910" i="1"/>
  <c r="H909" i="1"/>
  <c r="G909" i="1"/>
  <c r="H908" i="1"/>
  <c r="G908" i="1"/>
  <c r="H907" i="1"/>
  <c r="G907" i="1"/>
  <c r="H906" i="1"/>
  <c r="G906" i="1"/>
  <c r="H905" i="1"/>
  <c r="G905" i="1"/>
  <c r="H904" i="1"/>
  <c r="G904" i="1"/>
  <c r="H903" i="1"/>
  <c r="G903" i="1"/>
  <c r="H902" i="1"/>
  <c r="G902" i="1"/>
  <c r="H901" i="1"/>
  <c r="G901" i="1"/>
  <c r="H900" i="1"/>
  <c r="G900" i="1"/>
  <c r="H899" i="1"/>
  <c r="G899" i="1"/>
  <c r="H898" i="1"/>
  <c r="G898" i="1"/>
  <c r="H897" i="1"/>
  <c r="G897" i="1"/>
  <c r="H896" i="1"/>
  <c r="G896" i="1"/>
  <c r="H895" i="1"/>
  <c r="G895" i="1"/>
  <c r="H894" i="1"/>
  <c r="G894" i="1"/>
  <c r="H893" i="1"/>
  <c r="G893" i="1"/>
  <c r="H892" i="1"/>
  <c r="G892" i="1"/>
  <c r="H891" i="1"/>
  <c r="G891" i="1"/>
  <c r="H890" i="1"/>
  <c r="G890" i="1"/>
  <c r="H889" i="1"/>
  <c r="G889" i="1"/>
  <c r="H888" i="1"/>
  <c r="G888" i="1"/>
  <c r="H887" i="1"/>
  <c r="G887" i="1"/>
  <c r="H886" i="1"/>
  <c r="G886" i="1"/>
  <c r="H885" i="1"/>
  <c r="G885" i="1"/>
  <c r="H884" i="1"/>
  <c r="G884" i="1"/>
  <c r="H883" i="1"/>
  <c r="G883" i="1"/>
  <c r="H882" i="1"/>
  <c r="G882" i="1"/>
  <c r="H881" i="1"/>
  <c r="G881" i="1"/>
  <c r="H880" i="1"/>
  <c r="G880" i="1"/>
  <c r="H879" i="1"/>
  <c r="G879" i="1"/>
  <c r="H878" i="1"/>
  <c r="G878" i="1"/>
  <c r="H877" i="1"/>
  <c r="G877" i="1"/>
  <c r="H876" i="1"/>
  <c r="G876" i="1"/>
  <c r="H875" i="1"/>
  <c r="G875" i="1"/>
  <c r="H874" i="1"/>
  <c r="G874" i="1"/>
  <c r="H873" i="1"/>
  <c r="G873" i="1"/>
  <c r="H872" i="1"/>
  <c r="G872" i="1"/>
  <c r="H871" i="1"/>
  <c r="G871" i="1"/>
  <c r="H870" i="1"/>
  <c r="G870" i="1"/>
  <c r="H869" i="1"/>
  <c r="G869" i="1"/>
  <c r="H868" i="1"/>
  <c r="G868" i="1"/>
  <c r="H867" i="1"/>
  <c r="G867" i="1"/>
  <c r="H866" i="1"/>
  <c r="G866" i="1"/>
  <c r="H865" i="1"/>
  <c r="G865" i="1"/>
  <c r="H864" i="1"/>
  <c r="G864" i="1"/>
  <c r="H863" i="1"/>
  <c r="G863" i="1"/>
  <c r="H862" i="1"/>
  <c r="G862" i="1"/>
  <c r="H861" i="1"/>
  <c r="G861" i="1"/>
  <c r="H860" i="1"/>
  <c r="G860" i="1"/>
  <c r="H859" i="1"/>
  <c r="G859" i="1"/>
  <c r="H858" i="1"/>
  <c r="G858" i="1"/>
  <c r="H857" i="1"/>
  <c r="G857" i="1"/>
  <c r="H856" i="1"/>
  <c r="G856" i="1"/>
  <c r="H855" i="1"/>
  <c r="G855" i="1"/>
  <c r="H854" i="1"/>
  <c r="G854" i="1"/>
  <c r="H853" i="1"/>
  <c r="G853" i="1"/>
  <c r="H852" i="1"/>
  <c r="G852" i="1"/>
  <c r="H851" i="1"/>
  <c r="G851" i="1"/>
  <c r="H850" i="1"/>
  <c r="G850" i="1"/>
  <c r="H849" i="1"/>
  <c r="G849" i="1"/>
  <c r="H848" i="1"/>
  <c r="G848" i="1"/>
  <c r="H847" i="1"/>
  <c r="G847" i="1"/>
  <c r="H846" i="1"/>
  <c r="G846" i="1"/>
  <c r="H845" i="1"/>
  <c r="G845" i="1"/>
  <c r="H844" i="1"/>
  <c r="G844" i="1"/>
  <c r="H843" i="1"/>
  <c r="G843" i="1"/>
  <c r="H842" i="1"/>
  <c r="G842" i="1"/>
  <c r="H841" i="1"/>
  <c r="G841" i="1"/>
  <c r="H840" i="1"/>
  <c r="G840" i="1"/>
  <c r="H839" i="1"/>
  <c r="G839" i="1"/>
  <c r="H838" i="1"/>
  <c r="G838" i="1"/>
  <c r="H837" i="1"/>
  <c r="G837" i="1"/>
  <c r="H836" i="1"/>
  <c r="G836" i="1"/>
  <c r="F832" i="1"/>
  <c r="E832" i="1"/>
  <c r="E833" i="1" s="1"/>
  <c r="E989" i="1" s="1"/>
  <c r="G831" i="1"/>
  <c r="G830" i="1"/>
  <c r="H830" i="1" s="1"/>
  <c r="F828" i="1"/>
  <c r="E828" i="1"/>
  <c r="G827" i="1"/>
  <c r="H827" i="1" s="1"/>
  <c r="G826" i="1"/>
  <c r="H826" i="1" s="1"/>
  <c r="G825" i="1"/>
  <c r="H825" i="1" s="1"/>
  <c r="G824" i="1"/>
  <c r="H824" i="1" s="1"/>
  <c r="G823" i="1"/>
  <c r="H823" i="1" s="1"/>
  <c r="G822" i="1"/>
  <c r="H822" i="1" s="1"/>
  <c r="G821" i="1"/>
  <c r="H821" i="1" s="1"/>
  <c r="G820" i="1"/>
  <c r="H820" i="1" s="1"/>
  <c r="G819" i="1"/>
  <c r="H819" i="1" s="1"/>
  <c r="G818" i="1"/>
  <c r="H818" i="1" s="1"/>
  <c r="G817" i="1"/>
  <c r="H817" i="1" s="1"/>
  <c r="G816" i="1"/>
  <c r="H816" i="1" s="1"/>
  <c r="G815" i="1"/>
  <c r="H815" i="1" s="1"/>
  <c r="G814" i="1"/>
  <c r="H814" i="1" s="1"/>
  <c r="G813" i="1"/>
  <c r="H813" i="1" s="1"/>
  <c r="G812" i="1"/>
  <c r="H812" i="1" s="1"/>
  <c r="G811" i="1"/>
  <c r="H811" i="1" s="1"/>
  <c r="G810" i="1"/>
  <c r="H810" i="1" s="1"/>
  <c r="G809" i="1"/>
  <c r="H809" i="1" s="1"/>
  <c r="G808" i="1"/>
  <c r="H808" i="1" s="1"/>
  <c r="G807" i="1"/>
  <c r="H807" i="1" s="1"/>
  <c r="G806" i="1"/>
  <c r="H806" i="1" s="1"/>
  <c r="G805" i="1"/>
  <c r="H805" i="1" s="1"/>
  <c r="G804" i="1"/>
  <c r="H804" i="1" s="1"/>
  <c r="G803" i="1"/>
  <c r="H803" i="1" s="1"/>
  <c r="G802" i="1"/>
  <c r="H802" i="1" s="1"/>
  <c r="G801" i="1"/>
  <c r="H801" i="1" s="1"/>
  <c r="G800" i="1"/>
  <c r="H800" i="1" s="1"/>
  <c r="G799" i="1"/>
  <c r="H799" i="1" s="1"/>
  <c r="G798" i="1"/>
  <c r="H798" i="1" s="1"/>
  <c r="G797" i="1"/>
  <c r="H797" i="1" s="1"/>
  <c r="G796" i="1"/>
  <c r="H796" i="1" s="1"/>
  <c r="G795" i="1"/>
  <c r="H795" i="1" s="1"/>
  <c r="G794" i="1"/>
  <c r="H794" i="1" s="1"/>
  <c r="G793" i="1"/>
  <c r="H793" i="1" s="1"/>
  <c r="G792" i="1"/>
  <c r="H792" i="1" s="1"/>
  <c r="G791" i="1"/>
  <c r="H791" i="1" s="1"/>
  <c r="G790" i="1"/>
  <c r="H790" i="1" s="1"/>
  <c r="G789" i="1"/>
  <c r="H789" i="1" s="1"/>
  <c r="G788" i="1"/>
  <c r="H788" i="1" s="1"/>
  <c r="G787" i="1"/>
  <c r="H787" i="1" s="1"/>
  <c r="H786" i="1"/>
  <c r="G786" i="1"/>
  <c r="G785" i="1"/>
  <c r="H785" i="1" s="1"/>
  <c r="G784" i="1"/>
  <c r="H784" i="1" s="1"/>
  <c r="G783" i="1"/>
  <c r="H783" i="1" s="1"/>
  <c r="G782" i="1"/>
  <c r="H782" i="1" s="1"/>
  <c r="G781" i="1"/>
  <c r="H781" i="1" s="1"/>
  <c r="G780" i="1"/>
  <c r="H780" i="1" s="1"/>
  <c r="G779" i="1"/>
  <c r="H779" i="1" s="1"/>
  <c r="G778" i="1"/>
  <c r="H778" i="1" s="1"/>
  <c r="G777" i="1"/>
  <c r="H777" i="1" s="1"/>
  <c r="G776" i="1"/>
  <c r="H776" i="1" s="1"/>
  <c r="G775" i="1"/>
  <c r="H775" i="1" s="1"/>
  <c r="G774" i="1"/>
  <c r="H774" i="1" s="1"/>
  <c r="G773" i="1"/>
  <c r="H773" i="1" s="1"/>
  <c r="G772" i="1"/>
  <c r="H772" i="1" s="1"/>
  <c r="G771" i="1"/>
  <c r="H771" i="1" s="1"/>
  <c r="G770" i="1"/>
  <c r="H770" i="1" s="1"/>
  <c r="G769" i="1"/>
  <c r="H769" i="1" s="1"/>
  <c r="G768" i="1"/>
  <c r="H768" i="1" s="1"/>
  <c r="G767" i="1"/>
  <c r="H767" i="1" s="1"/>
  <c r="G766" i="1"/>
  <c r="H766" i="1" s="1"/>
  <c r="G765" i="1"/>
  <c r="H765" i="1" s="1"/>
  <c r="G764" i="1"/>
  <c r="H764" i="1" s="1"/>
  <c r="G763" i="1"/>
  <c r="H763" i="1" s="1"/>
  <c r="G762" i="1"/>
  <c r="H762" i="1" s="1"/>
  <c r="G761" i="1"/>
  <c r="H761" i="1" s="1"/>
  <c r="G760" i="1"/>
  <c r="H760" i="1" s="1"/>
  <c r="G759" i="1"/>
  <c r="H759" i="1" s="1"/>
  <c r="G758" i="1"/>
  <c r="H758" i="1" s="1"/>
  <c r="G757" i="1"/>
  <c r="H757" i="1" s="1"/>
  <c r="G756" i="1"/>
  <c r="H756" i="1" s="1"/>
  <c r="G755" i="1"/>
  <c r="H755" i="1" s="1"/>
  <c r="G754" i="1"/>
  <c r="H754" i="1" s="1"/>
  <c r="G753" i="1"/>
  <c r="H753" i="1" s="1"/>
  <c r="G752" i="1"/>
  <c r="H752" i="1" s="1"/>
  <c r="G751" i="1"/>
  <c r="H751" i="1" s="1"/>
  <c r="G750" i="1"/>
  <c r="H750" i="1" s="1"/>
  <c r="G749" i="1"/>
  <c r="H749" i="1" s="1"/>
  <c r="G748" i="1"/>
  <c r="H748" i="1" s="1"/>
  <c r="G747" i="1"/>
  <c r="H747" i="1" s="1"/>
  <c r="G746" i="1"/>
  <c r="H746" i="1" s="1"/>
  <c r="G745" i="1"/>
  <c r="H745" i="1" s="1"/>
  <c r="F743" i="1"/>
  <c r="E743" i="1"/>
  <c r="G742" i="1"/>
  <c r="H742" i="1" s="1"/>
  <c r="G741" i="1"/>
  <c r="H741" i="1" s="1"/>
  <c r="G740" i="1"/>
  <c r="H740" i="1" s="1"/>
  <c r="G739" i="1"/>
  <c r="H739" i="1" s="1"/>
  <c r="G738" i="1"/>
  <c r="H738" i="1" s="1"/>
  <c r="G737" i="1"/>
  <c r="H737" i="1" s="1"/>
  <c r="G736" i="1"/>
  <c r="H736" i="1" s="1"/>
  <c r="G735" i="1"/>
  <c r="H735" i="1" s="1"/>
  <c r="G734" i="1"/>
  <c r="H734" i="1" s="1"/>
  <c r="G733" i="1"/>
  <c r="H733" i="1" s="1"/>
  <c r="G732" i="1"/>
  <c r="H732" i="1" s="1"/>
  <c r="G731" i="1"/>
  <c r="H731" i="1" s="1"/>
  <c r="G730" i="1"/>
  <c r="H730" i="1" s="1"/>
  <c r="G729" i="1"/>
  <c r="H729" i="1" s="1"/>
  <c r="G728" i="1"/>
  <c r="H728" i="1" s="1"/>
  <c r="G727" i="1"/>
  <c r="H727" i="1" s="1"/>
  <c r="G726" i="1"/>
  <c r="H726" i="1" s="1"/>
  <c r="G725" i="1"/>
  <c r="H725" i="1" s="1"/>
  <c r="G724" i="1"/>
  <c r="H724" i="1" s="1"/>
  <c r="G723" i="1"/>
  <c r="H723" i="1" s="1"/>
  <c r="G722" i="1"/>
  <c r="H722" i="1" s="1"/>
  <c r="G721" i="1"/>
  <c r="H721" i="1" s="1"/>
  <c r="G720" i="1"/>
  <c r="H720" i="1" s="1"/>
  <c r="G719" i="1"/>
  <c r="H719" i="1" s="1"/>
  <c r="G718" i="1"/>
  <c r="H718" i="1" s="1"/>
  <c r="G717" i="1"/>
  <c r="H717" i="1" s="1"/>
  <c r="G716" i="1"/>
  <c r="H716" i="1" s="1"/>
  <c r="G715" i="1"/>
  <c r="H715" i="1" s="1"/>
  <c r="G714" i="1"/>
  <c r="H714" i="1" s="1"/>
  <c r="G713" i="1"/>
  <c r="H713" i="1" s="1"/>
  <c r="G712" i="1"/>
  <c r="H712" i="1" s="1"/>
  <c r="G711" i="1"/>
  <c r="H711" i="1" s="1"/>
  <c r="G710" i="1"/>
  <c r="H710" i="1" s="1"/>
  <c r="G709" i="1"/>
  <c r="H709" i="1" s="1"/>
  <c r="G708" i="1"/>
  <c r="H708" i="1" s="1"/>
  <c r="G707" i="1"/>
  <c r="H707" i="1" s="1"/>
  <c r="G706" i="1"/>
  <c r="H706" i="1" s="1"/>
  <c r="G705" i="1"/>
  <c r="H705" i="1" s="1"/>
  <c r="G704" i="1"/>
  <c r="H704" i="1" s="1"/>
  <c r="G703" i="1"/>
  <c r="H703" i="1" s="1"/>
  <c r="G702" i="1"/>
  <c r="H702" i="1" s="1"/>
  <c r="G701" i="1"/>
  <c r="H701" i="1" s="1"/>
  <c r="G700" i="1"/>
  <c r="H700" i="1" s="1"/>
  <c r="G699" i="1"/>
  <c r="H699" i="1" s="1"/>
  <c r="G698" i="1"/>
  <c r="H698" i="1" s="1"/>
  <c r="G697" i="1"/>
  <c r="H697" i="1" s="1"/>
  <c r="G696" i="1"/>
  <c r="H696" i="1" s="1"/>
  <c r="G695" i="1"/>
  <c r="H695" i="1" s="1"/>
  <c r="G694" i="1"/>
  <c r="H694" i="1" s="1"/>
  <c r="G693" i="1"/>
  <c r="H693" i="1" s="1"/>
  <c r="G692" i="1"/>
  <c r="H692" i="1" s="1"/>
  <c r="G691" i="1"/>
  <c r="H691" i="1" s="1"/>
  <c r="G690" i="1"/>
  <c r="H690" i="1" s="1"/>
  <c r="G689" i="1"/>
  <c r="H689" i="1" s="1"/>
  <c r="G688" i="1"/>
  <c r="H688" i="1" s="1"/>
  <c r="G687" i="1"/>
  <c r="H687" i="1" s="1"/>
  <c r="G686" i="1"/>
  <c r="H686" i="1" s="1"/>
  <c r="G685" i="1"/>
  <c r="H685" i="1" s="1"/>
  <c r="G684" i="1"/>
  <c r="H684" i="1" s="1"/>
  <c r="G683" i="1"/>
  <c r="H683" i="1" s="1"/>
  <c r="G682" i="1"/>
  <c r="H682" i="1" s="1"/>
  <c r="G681" i="1"/>
  <c r="H681" i="1" s="1"/>
  <c r="H680" i="1"/>
  <c r="G680" i="1"/>
  <c r="G679" i="1"/>
  <c r="H679" i="1" s="1"/>
  <c r="G678" i="1"/>
  <c r="H678" i="1" s="1"/>
  <c r="G677" i="1"/>
  <c r="H677" i="1" s="1"/>
  <c r="G676" i="1"/>
  <c r="H676" i="1" s="1"/>
  <c r="G675" i="1"/>
  <c r="H675" i="1" s="1"/>
  <c r="G674" i="1"/>
  <c r="H674" i="1" s="1"/>
  <c r="G673" i="1"/>
  <c r="H673" i="1" s="1"/>
  <c r="G672" i="1"/>
  <c r="H672" i="1" s="1"/>
  <c r="G671" i="1"/>
  <c r="H671" i="1" s="1"/>
  <c r="G670" i="1"/>
  <c r="H670" i="1" s="1"/>
  <c r="G669" i="1"/>
  <c r="H669" i="1" s="1"/>
  <c r="G668" i="1"/>
  <c r="H668" i="1" s="1"/>
  <c r="G667" i="1"/>
  <c r="H667" i="1" s="1"/>
  <c r="G666" i="1"/>
  <c r="H666" i="1" s="1"/>
  <c r="G665" i="1"/>
  <c r="H665" i="1" s="1"/>
  <c r="G664" i="1"/>
  <c r="H664" i="1" s="1"/>
  <c r="G663" i="1"/>
  <c r="H663" i="1" s="1"/>
  <c r="G662" i="1"/>
  <c r="H662" i="1" s="1"/>
  <c r="G661" i="1"/>
  <c r="H661" i="1" s="1"/>
  <c r="G660" i="1"/>
  <c r="H660" i="1" s="1"/>
  <c r="G659" i="1"/>
  <c r="H659" i="1" s="1"/>
  <c r="G658" i="1"/>
  <c r="H658" i="1" s="1"/>
  <c r="G657" i="1"/>
  <c r="H657" i="1" s="1"/>
  <c r="G656" i="1"/>
  <c r="H656" i="1" s="1"/>
  <c r="G655" i="1"/>
  <c r="H655" i="1" s="1"/>
  <c r="G654" i="1"/>
  <c r="H654" i="1" s="1"/>
  <c r="G653" i="1"/>
  <c r="H653" i="1" s="1"/>
  <c r="G652" i="1"/>
  <c r="H652" i="1" s="1"/>
  <c r="G651" i="1"/>
  <c r="H651" i="1" s="1"/>
  <c r="G650" i="1"/>
  <c r="H650" i="1" s="1"/>
  <c r="G649" i="1"/>
  <c r="H649" i="1" s="1"/>
  <c r="G648" i="1"/>
  <c r="H648" i="1" s="1"/>
  <c r="G647" i="1"/>
  <c r="H647" i="1" s="1"/>
  <c r="G646" i="1"/>
  <c r="H646" i="1" s="1"/>
  <c r="G645" i="1"/>
  <c r="H645" i="1" s="1"/>
  <c r="G644" i="1"/>
  <c r="H644" i="1" s="1"/>
  <c r="G643" i="1"/>
  <c r="H643" i="1" s="1"/>
  <c r="G642" i="1"/>
  <c r="H642" i="1" s="1"/>
  <c r="G641" i="1"/>
  <c r="H641" i="1" s="1"/>
  <c r="G640" i="1"/>
  <c r="H640" i="1" s="1"/>
  <c r="G639" i="1"/>
  <c r="H639" i="1" s="1"/>
  <c r="G638" i="1"/>
  <c r="H638" i="1" s="1"/>
  <c r="G637" i="1"/>
  <c r="H637" i="1" s="1"/>
  <c r="G636" i="1"/>
  <c r="H636" i="1" s="1"/>
  <c r="G635" i="1"/>
  <c r="H635" i="1" s="1"/>
  <c r="G634" i="1"/>
  <c r="H634" i="1" s="1"/>
  <c r="G633" i="1"/>
  <c r="H633" i="1" s="1"/>
  <c r="G632" i="1"/>
  <c r="H632" i="1" s="1"/>
  <c r="G631" i="1"/>
  <c r="H631" i="1" s="1"/>
  <c r="G630" i="1"/>
  <c r="H630" i="1" s="1"/>
  <c r="G629" i="1"/>
  <c r="H629" i="1" s="1"/>
  <c r="G628" i="1"/>
  <c r="H628" i="1" s="1"/>
  <c r="G627" i="1"/>
  <c r="H627" i="1" s="1"/>
  <c r="G626" i="1"/>
  <c r="H626" i="1" s="1"/>
  <c r="G625" i="1"/>
  <c r="H625" i="1" s="1"/>
  <c r="G624" i="1"/>
  <c r="H624" i="1" s="1"/>
  <c r="G623" i="1"/>
  <c r="H623" i="1" s="1"/>
  <c r="G622" i="1"/>
  <c r="H622" i="1" s="1"/>
  <c r="G621" i="1"/>
  <c r="H621" i="1" s="1"/>
  <c r="G620" i="1"/>
  <c r="H620" i="1" s="1"/>
  <c r="G619" i="1"/>
  <c r="H619" i="1" s="1"/>
  <c r="G618" i="1"/>
  <c r="H618" i="1" s="1"/>
  <c r="G617" i="1"/>
  <c r="H617" i="1" s="1"/>
  <c r="G616" i="1"/>
  <c r="H616" i="1" s="1"/>
  <c r="G615" i="1"/>
  <c r="H615" i="1" s="1"/>
  <c r="G614" i="1"/>
  <c r="H614" i="1" s="1"/>
  <c r="F612" i="1"/>
  <c r="E612" i="1"/>
  <c r="G611" i="1"/>
  <c r="H611" i="1" s="1"/>
  <c r="G610" i="1"/>
  <c r="H610" i="1" s="1"/>
  <c r="G609" i="1"/>
  <c r="H609" i="1" s="1"/>
  <c r="G608" i="1"/>
  <c r="H608" i="1" s="1"/>
  <c r="G607" i="1"/>
  <c r="H607" i="1" s="1"/>
  <c r="G606" i="1"/>
  <c r="H606" i="1" s="1"/>
  <c r="G605" i="1"/>
  <c r="H605" i="1" s="1"/>
  <c r="G604" i="1"/>
  <c r="H604" i="1" s="1"/>
  <c r="G603" i="1"/>
  <c r="H603" i="1" s="1"/>
  <c r="G602" i="1"/>
  <c r="H602" i="1" s="1"/>
  <c r="G601" i="1"/>
  <c r="H601" i="1" s="1"/>
  <c r="G600" i="1"/>
  <c r="H600" i="1" s="1"/>
  <c r="G599" i="1"/>
  <c r="H599" i="1" s="1"/>
  <c r="G598" i="1"/>
  <c r="H598" i="1" s="1"/>
  <c r="G597" i="1"/>
  <c r="H597" i="1" s="1"/>
  <c r="G596" i="1"/>
  <c r="H596" i="1" s="1"/>
  <c r="G595" i="1"/>
  <c r="H595" i="1" s="1"/>
  <c r="G594" i="1"/>
  <c r="H594" i="1" s="1"/>
  <c r="G593" i="1"/>
  <c r="H593" i="1" s="1"/>
  <c r="G592" i="1"/>
  <c r="H592" i="1" s="1"/>
  <c r="G591" i="1"/>
  <c r="H591" i="1" s="1"/>
  <c r="G590" i="1"/>
  <c r="H590" i="1" s="1"/>
  <c r="G589" i="1"/>
  <c r="H589" i="1" s="1"/>
  <c r="G588" i="1"/>
  <c r="H588" i="1" s="1"/>
  <c r="G587" i="1"/>
  <c r="H587" i="1" s="1"/>
  <c r="G586" i="1"/>
  <c r="H586" i="1" s="1"/>
  <c r="G585" i="1"/>
  <c r="H585" i="1" s="1"/>
  <c r="G584" i="1"/>
  <c r="H584" i="1" s="1"/>
  <c r="G583" i="1"/>
  <c r="H583" i="1" s="1"/>
  <c r="G582" i="1"/>
  <c r="H582" i="1" s="1"/>
  <c r="G581" i="1"/>
  <c r="H581" i="1" s="1"/>
  <c r="G580" i="1"/>
  <c r="H580" i="1" s="1"/>
  <c r="G579" i="1"/>
  <c r="H579" i="1" s="1"/>
  <c r="G578" i="1"/>
  <c r="H578" i="1" s="1"/>
  <c r="G577" i="1"/>
  <c r="H577" i="1" s="1"/>
  <c r="G576" i="1"/>
  <c r="H576" i="1" s="1"/>
  <c r="G575" i="1"/>
  <c r="H575" i="1" s="1"/>
  <c r="G574" i="1"/>
  <c r="H574" i="1" s="1"/>
  <c r="G573" i="1"/>
  <c r="H573" i="1" s="1"/>
  <c r="G572" i="1"/>
  <c r="H572" i="1" s="1"/>
  <c r="G571" i="1"/>
  <c r="H571" i="1" s="1"/>
  <c r="G570" i="1"/>
  <c r="H570" i="1" s="1"/>
  <c r="G569" i="1"/>
  <c r="H569" i="1" s="1"/>
  <c r="G568" i="1"/>
  <c r="H568" i="1" s="1"/>
  <c r="G567" i="1"/>
  <c r="H567" i="1" s="1"/>
  <c r="G566" i="1"/>
  <c r="H566" i="1" s="1"/>
  <c r="G565" i="1"/>
  <c r="H565" i="1" s="1"/>
  <c r="G564" i="1"/>
  <c r="H564" i="1" s="1"/>
  <c r="G563" i="1"/>
  <c r="H563" i="1" s="1"/>
  <c r="G562" i="1"/>
  <c r="H562" i="1" s="1"/>
  <c r="G561" i="1"/>
  <c r="H561" i="1" s="1"/>
  <c r="G560" i="1"/>
  <c r="H560" i="1" s="1"/>
  <c r="G559" i="1"/>
  <c r="H559" i="1" s="1"/>
  <c r="G558" i="1"/>
  <c r="H558" i="1" s="1"/>
  <c r="G557" i="1"/>
  <c r="H557" i="1" s="1"/>
  <c r="G556" i="1"/>
  <c r="H556" i="1" s="1"/>
  <c r="G555" i="1"/>
  <c r="H555" i="1" s="1"/>
  <c r="G554" i="1"/>
  <c r="H554" i="1" s="1"/>
  <c r="G553" i="1"/>
  <c r="H553" i="1" s="1"/>
  <c r="G552" i="1"/>
  <c r="H552" i="1" s="1"/>
  <c r="G551" i="1"/>
  <c r="H551" i="1" s="1"/>
  <c r="G550" i="1"/>
  <c r="H550" i="1" s="1"/>
  <c r="G549" i="1"/>
  <c r="H549" i="1" s="1"/>
  <c r="G548" i="1"/>
  <c r="H548" i="1" s="1"/>
  <c r="G547" i="1"/>
  <c r="H547" i="1" s="1"/>
  <c r="G546" i="1"/>
  <c r="H546" i="1" s="1"/>
  <c r="G545" i="1"/>
  <c r="H545" i="1" s="1"/>
  <c r="G544" i="1"/>
  <c r="H544" i="1" s="1"/>
  <c r="G543" i="1"/>
  <c r="H543" i="1" s="1"/>
  <c r="G542" i="1"/>
  <c r="H542" i="1" s="1"/>
  <c r="G541" i="1"/>
  <c r="H541" i="1" s="1"/>
  <c r="G540" i="1"/>
  <c r="H540" i="1" s="1"/>
  <c r="G539" i="1"/>
  <c r="H539" i="1" s="1"/>
  <c r="G538" i="1"/>
  <c r="H538" i="1" s="1"/>
  <c r="G537" i="1"/>
  <c r="H537" i="1" s="1"/>
  <c r="G536" i="1"/>
  <c r="H536" i="1" s="1"/>
  <c r="G535" i="1"/>
  <c r="F533" i="1"/>
  <c r="E533" i="1"/>
  <c r="G532" i="1"/>
  <c r="H532" i="1" s="1"/>
  <c r="G531" i="1"/>
  <c r="H531" i="1" s="1"/>
  <c r="G530" i="1"/>
  <c r="H530" i="1" s="1"/>
  <c r="G529" i="1"/>
  <c r="H529" i="1" s="1"/>
  <c r="G528" i="1"/>
  <c r="H528" i="1" s="1"/>
  <c r="G527" i="1"/>
  <c r="H527" i="1" s="1"/>
  <c r="G526" i="1"/>
  <c r="H526" i="1" s="1"/>
  <c r="G525" i="1"/>
  <c r="H525" i="1" s="1"/>
  <c r="G524" i="1"/>
  <c r="H524" i="1" s="1"/>
  <c r="G523" i="1"/>
  <c r="H523" i="1" s="1"/>
  <c r="G522" i="1"/>
  <c r="H522" i="1" s="1"/>
  <c r="G521" i="1"/>
  <c r="H521" i="1" s="1"/>
  <c r="G520" i="1"/>
  <c r="H520" i="1" s="1"/>
  <c r="G519" i="1"/>
  <c r="H519" i="1" s="1"/>
  <c r="G518" i="1"/>
  <c r="H518" i="1" s="1"/>
  <c r="G517" i="1"/>
  <c r="H517" i="1" s="1"/>
  <c r="G516" i="1"/>
  <c r="H516" i="1" s="1"/>
  <c r="G515" i="1"/>
  <c r="H515" i="1" s="1"/>
  <c r="G514" i="1"/>
  <c r="H514" i="1" s="1"/>
  <c r="G513" i="1"/>
  <c r="H513" i="1" s="1"/>
  <c r="G512" i="1"/>
  <c r="H512" i="1" s="1"/>
  <c r="G511" i="1"/>
  <c r="H511" i="1" s="1"/>
  <c r="G510" i="1"/>
  <c r="H510" i="1" s="1"/>
  <c r="G509" i="1"/>
  <c r="H509" i="1" s="1"/>
  <c r="G508" i="1"/>
  <c r="H508" i="1" s="1"/>
  <c r="G507" i="1"/>
  <c r="H507" i="1" s="1"/>
  <c r="G506" i="1"/>
  <c r="H506" i="1" s="1"/>
  <c r="G505" i="1"/>
  <c r="H505" i="1" s="1"/>
  <c r="G504" i="1"/>
  <c r="H504" i="1" s="1"/>
  <c r="G503" i="1"/>
  <c r="H503" i="1" s="1"/>
  <c r="G502" i="1"/>
  <c r="H502" i="1" s="1"/>
  <c r="G501" i="1"/>
  <c r="H501" i="1" s="1"/>
  <c r="G500" i="1"/>
  <c r="H500" i="1" s="1"/>
  <c r="G499" i="1"/>
  <c r="H499" i="1" s="1"/>
  <c r="G498" i="1"/>
  <c r="H498" i="1" s="1"/>
  <c r="G497" i="1"/>
  <c r="H497" i="1" s="1"/>
  <c r="G496" i="1"/>
  <c r="H496" i="1" s="1"/>
  <c r="G495" i="1"/>
  <c r="H495" i="1" s="1"/>
  <c r="G494" i="1"/>
  <c r="H494" i="1" s="1"/>
  <c r="G493" i="1"/>
  <c r="H493" i="1" s="1"/>
  <c r="G492" i="1"/>
  <c r="H492" i="1" s="1"/>
  <c r="G491" i="1"/>
  <c r="H491" i="1" s="1"/>
  <c r="G490" i="1"/>
  <c r="H490" i="1" s="1"/>
  <c r="G489" i="1"/>
  <c r="H489" i="1" s="1"/>
  <c r="G488" i="1"/>
  <c r="H488" i="1" s="1"/>
  <c r="G487" i="1"/>
  <c r="H487" i="1" s="1"/>
  <c r="G486" i="1"/>
  <c r="H486" i="1" s="1"/>
  <c r="G485" i="1"/>
  <c r="H485" i="1" s="1"/>
  <c r="G484" i="1"/>
  <c r="H484" i="1" s="1"/>
  <c r="G483" i="1"/>
  <c r="H483" i="1" s="1"/>
  <c r="G482" i="1"/>
  <c r="H482" i="1" s="1"/>
  <c r="G481" i="1"/>
  <c r="H481" i="1" s="1"/>
  <c r="G480" i="1"/>
  <c r="H480" i="1" s="1"/>
  <c r="G479" i="1"/>
  <c r="H479" i="1" s="1"/>
  <c r="G478" i="1"/>
  <c r="H478" i="1" s="1"/>
  <c r="G477" i="1"/>
  <c r="H477" i="1" s="1"/>
  <c r="G476" i="1"/>
  <c r="H476" i="1" s="1"/>
  <c r="G475" i="1"/>
  <c r="H475" i="1" s="1"/>
  <c r="G474" i="1"/>
  <c r="H474" i="1" s="1"/>
  <c r="G473" i="1"/>
  <c r="H473" i="1" s="1"/>
  <c r="G472" i="1"/>
  <c r="H472" i="1" s="1"/>
  <c r="G471" i="1"/>
  <c r="H471" i="1" s="1"/>
  <c r="G470" i="1"/>
  <c r="H470" i="1" s="1"/>
  <c r="G469" i="1"/>
  <c r="H469" i="1" s="1"/>
  <c r="G468" i="1"/>
  <c r="H468" i="1" s="1"/>
  <c r="G467" i="1"/>
  <c r="H467" i="1" s="1"/>
  <c r="G466" i="1"/>
  <c r="H466" i="1" s="1"/>
  <c r="G465" i="1"/>
  <c r="H465" i="1" s="1"/>
  <c r="G464" i="1"/>
  <c r="H464" i="1" s="1"/>
  <c r="G463" i="1"/>
  <c r="H463" i="1" s="1"/>
  <c r="G462" i="1"/>
  <c r="H462" i="1" s="1"/>
  <c r="G461" i="1"/>
  <c r="F459" i="1"/>
  <c r="E459" i="1"/>
  <c r="G458" i="1"/>
  <c r="H458" i="1" s="1"/>
  <c r="G457" i="1"/>
  <c r="H457" i="1" s="1"/>
  <c r="G456" i="1"/>
  <c r="H456" i="1" s="1"/>
  <c r="G455" i="1"/>
  <c r="H455" i="1" s="1"/>
  <c r="G454" i="1"/>
  <c r="H454" i="1" s="1"/>
  <c r="G453" i="1"/>
  <c r="H453" i="1" s="1"/>
  <c r="G452" i="1"/>
  <c r="H452" i="1" s="1"/>
  <c r="G451" i="1"/>
  <c r="H451" i="1" s="1"/>
  <c r="G450" i="1"/>
  <c r="H450" i="1" s="1"/>
  <c r="G449" i="1"/>
  <c r="H449" i="1" s="1"/>
  <c r="G448" i="1"/>
  <c r="H448" i="1" s="1"/>
  <c r="G447" i="1"/>
  <c r="H447" i="1" s="1"/>
  <c r="G446" i="1"/>
  <c r="H446" i="1" s="1"/>
  <c r="G445" i="1"/>
  <c r="H445" i="1" s="1"/>
  <c r="G444" i="1"/>
  <c r="H444" i="1" s="1"/>
  <c r="G443" i="1"/>
  <c r="H443" i="1" s="1"/>
  <c r="G442" i="1"/>
  <c r="H442" i="1" s="1"/>
  <c r="G441" i="1"/>
  <c r="H441" i="1" s="1"/>
  <c r="G440" i="1"/>
  <c r="H440" i="1" s="1"/>
  <c r="G439" i="1"/>
  <c r="H439" i="1" s="1"/>
  <c r="G438" i="1"/>
  <c r="H438" i="1" s="1"/>
  <c r="G437" i="1"/>
  <c r="H437" i="1" s="1"/>
  <c r="G436" i="1"/>
  <c r="H436" i="1" s="1"/>
  <c r="G435" i="1"/>
  <c r="H435" i="1" s="1"/>
  <c r="G434" i="1"/>
  <c r="H434" i="1" s="1"/>
  <c r="G433" i="1"/>
  <c r="H433" i="1" s="1"/>
  <c r="G432" i="1"/>
  <c r="H432" i="1" s="1"/>
  <c r="G431" i="1"/>
  <c r="H431" i="1" s="1"/>
  <c r="G430" i="1"/>
  <c r="H430" i="1" s="1"/>
  <c r="G429" i="1"/>
  <c r="H429" i="1" s="1"/>
  <c r="G428" i="1"/>
  <c r="H428" i="1" s="1"/>
  <c r="G427" i="1"/>
  <c r="H427" i="1" s="1"/>
  <c r="G426" i="1"/>
  <c r="H426" i="1" s="1"/>
  <c r="G425" i="1"/>
  <c r="H425" i="1" s="1"/>
  <c r="G424" i="1"/>
  <c r="H424" i="1" s="1"/>
  <c r="G423" i="1"/>
  <c r="H423" i="1" s="1"/>
  <c r="G422" i="1"/>
  <c r="H422" i="1" s="1"/>
  <c r="G421" i="1"/>
  <c r="H421" i="1" s="1"/>
  <c r="G420" i="1"/>
  <c r="H420" i="1" s="1"/>
  <c r="G419" i="1"/>
  <c r="H419" i="1" s="1"/>
  <c r="G418" i="1"/>
  <c r="H418" i="1" s="1"/>
  <c r="G417" i="1"/>
  <c r="H417" i="1" s="1"/>
  <c r="G416" i="1"/>
  <c r="H416" i="1" s="1"/>
  <c r="G415" i="1"/>
  <c r="H415" i="1" s="1"/>
  <c r="G414" i="1"/>
  <c r="H414" i="1" s="1"/>
  <c r="G413" i="1"/>
  <c r="H413" i="1" s="1"/>
  <c r="G412" i="1"/>
  <c r="H412" i="1" s="1"/>
  <c r="G411" i="1"/>
  <c r="H411" i="1" s="1"/>
  <c r="G410" i="1"/>
  <c r="H410" i="1" s="1"/>
  <c r="G409" i="1"/>
  <c r="H409" i="1" s="1"/>
  <c r="G408" i="1"/>
  <c r="H408" i="1" s="1"/>
  <c r="G407" i="1"/>
  <c r="H407" i="1" s="1"/>
  <c r="G406" i="1"/>
  <c r="H406" i="1" s="1"/>
  <c r="G405" i="1"/>
  <c r="H405" i="1" s="1"/>
  <c r="G404" i="1"/>
  <c r="H404" i="1" s="1"/>
  <c r="G403" i="1"/>
  <c r="H403" i="1" s="1"/>
  <c r="G402" i="1"/>
  <c r="H402" i="1" s="1"/>
  <c r="G401" i="1"/>
  <c r="H401" i="1" s="1"/>
  <c r="G400" i="1"/>
  <c r="H400" i="1" s="1"/>
  <c r="G399" i="1"/>
  <c r="H399" i="1" s="1"/>
  <c r="G398" i="1"/>
  <c r="H398" i="1" s="1"/>
  <c r="G397" i="1"/>
  <c r="H397" i="1" s="1"/>
  <c r="G396" i="1"/>
  <c r="H396" i="1" s="1"/>
  <c r="G395" i="1"/>
  <c r="H395" i="1" s="1"/>
  <c r="G394" i="1"/>
  <c r="H394" i="1" s="1"/>
  <c r="G393" i="1"/>
  <c r="H393" i="1" s="1"/>
  <c r="G392" i="1"/>
  <c r="H392" i="1" s="1"/>
  <c r="G391" i="1"/>
  <c r="H391" i="1" s="1"/>
  <c r="G390" i="1"/>
  <c r="H390" i="1" s="1"/>
  <c r="G389" i="1"/>
  <c r="H389" i="1" s="1"/>
  <c r="G388" i="1"/>
  <c r="H388" i="1" s="1"/>
  <c r="G387" i="1"/>
  <c r="H387" i="1" s="1"/>
  <c r="G386" i="1"/>
  <c r="H386" i="1" s="1"/>
  <c r="G385" i="1"/>
  <c r="H385" i="1" s="1"/>
  <c r="G384" i="1"/>
  <c r="H384" i="1" s="1"/>
  <c r="G383" i="1"/>
  <c r="H383" i="1" s="1"/>
  <c r="G382" i="1"/>
  <c r="H382" i="1" s="1"/>
  <c r="G381" i="1"/>
  <c r="H381" i="1" s="1"/>
  <c r="G380" i="1"/>
  <c r="H380" i="1" s="1"/>
  <c r="G379" i="1"/>
  <c r="H379" i="1" s="1"/>
  <c r="G378" i="1"/>
  <c r="H378" i="1" s="1"/>
  <c r="G377" i="1"/>
  <c r="H377" i="1" s="1"/>
  <c r="G376" i="1"/>
  <c r="H376" i="1" s="1"/>
  <c r="G375" i="1"/>
  <c r="H375" i="1" s="1"/>
  <c r="G374" i="1"/>
  <c r="H374" i="1" s="1"/>
  <c r="G373" i="1"/>
  <c r="H373" i="1" s="1"/>
  <c r="G372" i="1"/>
  <c r="H372" i="1" s="1"/>
  <c r="G371" i="1"/>
  <c r="H371" i="1" s="1"/>
  <c r="G370" i="1"/>
  <c r="H370" i="1" s="1"/>
  <c r="G369" i="1"/>
  <c r="H369" i="1" s="1"/>
  <c r="G368" i="1"/>
  <c r="H368" i="1" s="1"/>
  <c r="G367" i="1"/>
  <c r="H367" i="1" s="1"/>
  <c r="G366" i="1"/>
  <c r="H366" i="1" s="1"/>
  <c r="G365" i="1"/>
  <c r="H365" i="1" s="1"/>
  <c r="G364" i="1"/>
  <c r="H364" i="1" s="1"/>
  <c r="G363" i="1"/>
  <c r="H363" i="1" s="1"/>
  <c r="H362" i="1"/>
  <c r="G362" i="1"/>
  <c r="G361" i="1"/>
  <c r="H361" i="1" s="1"/>
  <c r="G360" i="1"/>
  <c r="H360" i="1" s="1"/>
  <c r="G359" i="1"/>
  <c r="H359" i="1" s="1"/>
  <c r="G358" i="1"/>
  <c r="H358" i="1" s="1"/>
  <c r="G357" i="1"/>
  <c r="H357" i="1" s="1"/>
  <c r="G356" i="1"/>
  <c r="H356" i="1" s="1"/>
  <c r="G355" i="1"/>
  <c r="H355" i="1" s="1"/>
  <c r="G354" i="1"/>
  <c r="H354" i="1" s="1"/>
  <c r="G353" i="1"/>
  <c r="H353" i="1" s="1"/>
  <c r="G352" i="1"/>
  <c r="H352" i="1" s="1"/>
  <c r="G351" i="1"/>
  <c r="H351" i="1" s="1"/>
  <c r="G350" i="1"/>
  <c r="H350" i="1" s="1"/>
  <c r="G349" i="1"/>
  <c r="H349" i="1" s="1"/>
  <c r="G348" i="1"/>
  <c r="H348" i="1" s="1"/>
  <c r="G347" i="1"/>
  <c r="H347" i="1" s="1"/>
  <c r="G346" i="1"/>
  <c r="H346" i="1" s="1"/>
  <c r="G345" i="1"/>
  <c r="H345" i="1" s="1"/>
  <c r="F343" i="1"/>
  <c r="E343" i="1"/>
  <c r="G342" i="1"/>
  <c r="H342" i="1" s="1"/>
  <c r="G341" i="1"/>
  <c r="H341" i="1" s="1"/>
  <c r="G340" i="1"/>
  <c r="H340" i="1" s="1"/>
  <c r="G339" i="1"/>
  <c r="H339" i="1" s="1"/>
  <c r="G338" i="1"/>
  <c r="H338" i="1" s="1"/>
  <c r="G337" i="1"/>
  <c r="H337" i="1" s="1"/>
  <c r="G336" i="1"/>
  <c r="H336" i="1" s="1"/>
  <c r="G335" i="1"/>
  <c r="H335" i="1" s="1"/>
  <c r="G334" i="1"/>
  <c r="H334" i="1" s="1"/>
  <c r="G333" i="1"/>
  <c r="H333" i="1" s="1"/>
  <c r="G332" i="1"/>
  <c r="H332" i="1" s="1"/>
  <c r="G331" i="1"/>
  <c r="H331" i="1" s="1"/>
  <c r="G330" i="1"/>
  <c r="H330" i="1" s="1"/>
  <c r="G329" i="1"/>
  <c r="H329" i="1" s="1"/>
  <c r="G328" i="1"/>
  <c r="H328" i="1" s="1"/>
  <c r="G327" i="1"/>
  <c r="H327" i="1" s="1"/>
  <c r="G326" i="1"/>
  <c r="H326" i="1" s="1"/>
  <c r="G325" i="1"/>
  <c r="H325" i="1" s="1"/>
  <c r="G324" i="1"/>
  <c r="H324" i="1" s="1"/>
  <c r="G323" i="1"/>
  <c r="H323" i="1" s="1"/>
  <c r="G322" i="1"/>
  <c r="H322" i="1" s="1"/>
  <c r="G321" i="1"/>
  <c r="H321" i="1" s="1"/>
  <c r="G320" i="1"/>
  <c r="H320" i="1" s="1"/>
  <c r="G319" i="1"/>
  <c r="H319" i="1" s="1"/>
  <c r="G318" i="1"/>
  <c r="H318" i="1" s="1"/>
  <c r="G317" i="1"/>
  <c r="H317" i="1" s="1"/>
  <c r="G316" i="1"/>
  <c r="H316" i="1" s="1"/>
  <c r="G315" i="1"/>
  <c r="H315" i="1" s="1"/>
  <c r="G314" i="1"/>
  <c r="H314" i="1" s="1"/>
  <c r="G313" i="1"/>
  <c r="H313" i="1" s="1"/>
  <c r="G312" i="1"/>
  <c r="H312" i="1" s="1"/>
  <c r="G311" i="1"/>
  <c r="H311" i="1" s="1"/>
  <c r="G310" i="1"/>
  <c r="H310" i="1" s="1"/>
  <c r="G309" i="1"/>
  <c r="H309" i="1" s="1"/>
  <c r="G308" i="1"/>
  <c r="H308" i="1" s="1"/>
  <c r="G307" i="1"/>
  <c r="H307" i="1" s="1"/>
  <c r="F305" i="1"/>
  <c r="E305" i="1"/>
  <c r="G304" i="1"/>
  <c r="H304" i="1" s="1"/>
  <c r="G303" i="1"/>
  <c r="H303" i="1" s="1"/>
  <c r="G302" i="1"/>
  <c r="H302" i="1" s="1"/>
  <c r="G301" i="1"/>
  <c r="H301" i="1" s="1"/>
  <c r="G300" i="1"/>
  <c r="H300" i="1" s="1"/>
  <c r="G299" i="1"/>
  <c r="H299" i="1" s="1"/>
  <c r="G298" i="1"/>
  <c r="H298" i="1" s="1"/>
  <c r="G297" i="1"/>
  <c r="H297" i="1" s="1"/>
  <c r="G296" i="1"/>
  <c r="H296" i="1" s="1"/>
  <c r="G295" i="1"/>
  <c r="H295" i="1" s="1"/>
  <c r="G294" i="1"/>
  <c r="H294" i="1" s="1"/>
  <c r="G293" i="1"/>
  <c r="H293" i="1" s="1"/>
  <c r="G292" i="1"/>
  <c r="H292" i="1" s="1"/>
  <c r="G291" i="1"/>
  <c r="H291" i="1" s="1"/>
  <c r="G290" i="1"/>
  <c r="H290" i="1" s="1"/>
  <c r="G289" i="1"/>
  <c r="H289" i="1" s="1"/>
  <c r="G288" i="1"/>
  <c r="H288" i="1" s="1"/>
  <c r="G287" i="1"/>
  <c r="H287" i="1" s="1"/>
  <c r="G286" i="1"/>
  <c r="H286" i="1" s="1"/>
  <c r="G285" i="1"/>
  <c r="H285" i="1" s="1"/>
  <c r="G284" i="1"/>
  <c r="H284" i="1" s="1"/>
  <c r="G283" i="1"/>
  <c r="H283" i="1" s="1"/>
  <c r="G282" i="1"/>
  <c r="H282" i="1" s="1"/>
  <c r="G281" i="1"/>
  <c r="H281" i="1" s="1"/>
  <c r="G280" i="1"/>
  <c r="H280" i="1" s="1"/>
  <c r="G279" i="1"/>
  <c r="H279" i="1" s="1"/>
  <c r="G278" i="1"/>
  <c r="H278" i="1" s="1"/>
  <c r="G277" i="1"/>
  <c r="H277" i="1" s="1"/>
  <c r="G276" i="1"/>
  <c r="H276" i="1" s="1"/>
  <c r="G275" i="1"/>
  <c r="H275" i="1" s="1"/>
  <c r="G274" i="1"/>
  <c r="H274" i="1" s="1"/>
  <c r="G273" i="1"/>
  <c r="H273" i="1" s="1"/>
  <c r="G272" i="1"/>
  <c r="H272" i="1" s="1"/>
  <c r="G271" i="1"/>
  <c r="H271" i="1" s="1"/>
  <c r="G270" i="1"/>
  <c r="H270" i="1" s="1"/>
  <c r="G269" i="1"/>
  <c r="H269" i="1" s="1"/>
  <c r="G268" i="1"/>
  <c r="H268" i="1" s="1"/>
  <c r="G267" i="1"/>
  <c r="H267" i="1" s="1"/>
  <c r="G266" i="1"/>
  <c r="H266" i="1" s="1"/>
  <c r="G265" i="1"/>
  <c r="F263" i="1"/>
  <c r="E263" i="1"/>
  <c r="G262" i="1"/>
  <c r="H262" i="1" s="1"/>
  <c r="G261" i="1"/>
  <c r="H261" i="1" s="1"/>
  <c r="G260" i="1"/>
  <c r="H260" i="1" s="1"/>
  <c r="G259" i="1"/>
  <c r="H259" i="1" s="1"/>
  <c r="G258" i="1"/>
  <c r="H258" i="1" s="1"/>
  <c r="G257" i="1"/>
  <c r="H257" i="1" s="1"/>
  <c r="G256" i="1"/>
  <c r="H256" i="1" s="1"/>
  <c r="G255" i="1"/>
  <c r="H255" i="1" s="1"/>
  <c r="G254" i="1"/>
  <c r="H254" i="1" s="1"/>
  <c r="G253" i="1"/>
  <c r="H253" i="1" s="1"/>
  <c r="G252" i="1"/>
  <c r="H252" i="1" s="1"/>
  <c r="G251" i="1"/>
  <c r="H251" i="1" s="1"/>
  <c r="G250" i="1"/>
  <c r="H250" i="1" s="1"/>
  <c r="G249" i="1"/>
  <c r="H249" i="1" s="1"/>
  <c r="G248" i="1"/>
  <c r="H248" i="1" s="1"/>
  <c r="G247" i="1"/>
  <c r="H247" i="1" s="1"/>
  <c r="G246" i="1"/>
  <c r="H246" i="1" s="1"/>
  <c r="G245" i="1"/>
  <c r="H245" i="1" s="1"/>
  <c r="G244" i="1"/>
  <c r="H244" i="1" s="1"/>
  <c r="G243" i="1"/>
  <c r="H243" i="1" s="1"/>
  <c r="G242" i="1"/>
  <c r="H242" i="1" s="1"/>
  <c r="G241" i="1"/>
  <c r="H241" i="1" s="1"/>
  <c r="G240" i="1"/>
  <c r="H240" i="1" s="1"/>
  <c r="G239" i="1"/>
  <c r="H239" i="1" s="1"/>
  <c r="G238" i="1"/>
  <c r="H238" i="1" s="1"/>
  <c r="G237" i="1"/>
  <c r="H237" i="1" s="1"/>
  <c r="G236" i="1"/>
  <c r="H236" i="1" s="1"/>
  <c r="G235" i="1"/>
  <c r="H235" i="1" s="1"/>
  <c r="G234" i="1"/>
  <c r="H234" i="1" s="1"/>
  <c r="G233" i="1"/>
  <c r="H233" i="1" s="1"/>
  <c r="G232" i="1"/>
  <c r="H232" i="1" s="1"/>
  <c r="G231" i="1"/>
  <c r="H231" i="1" s="1"/>
  <c r="G230" i="1"/>
  <c r="H230" i="1" s="1"/>
  <c r="G229" i="1"/>
  <c r="H229" i="1" s="1"/>
  <c r="G228" i="1"/>
  <c r="H228" i="1" s="1"/>
  <c r="G227" i="1"/>
  <c r="H227" i="1" s="1"/>
  <c r="G226" i="1"/>
  <c r="H226" i="1" s="1"/>
  <c r="G225" i="1"/>
  <c r="H225" i="1" s="1"/>
  <c r="G224" i="1"/>
  <c r="H224" i="1" s="1"/>
  <c r="G223" i="1"/>
  <c r="F221" i="1"/>
  <c r="E221" i="1"/>
  <c r="G220" i="1"/>
  <c r="H220" i="1" s="1"/>
  <c r="G219" i="1"/>
  <c r="H219" i="1" s="1"/>
  <c r="G218" i="1"/>
  <c r="H218" i="1" s="1"/>
  <c r="G217" i="1"/>
  <c r="H217" i="1" s="1"/>
  <c r="G216" i="1"/>
  <c r="H216" i="1" s="1"/>
  <c r="G215" i="1"/>
  <c r="H215" i="1" s="1"/>
  <c r="G214" i="1"/>
  <c r="H214" i="1" s="1"/>
  <c r="G213" i="1"/>
  <c r="H213" i="1" s="1"/>
  <c r="G212" i="1"/>
  <c r="H212" i="1" s="1"/>
  <c r="G211" i="1"/>
  <c r="H211" i="1" s="1"/>
  <c r="G210" i="1"/>
  <c r="H210" i="1" s="1"/>
  <c r="G209" i="1"/>
  <c r="H209" i="1" s="1"/>
  <c r="G208" i="1"/>
  <c r="H208" i="1" s="1"/>
  <c r="G207" i="1"/>
  <c r="H207" i="1" s="1"/>
  <c r="G206" i="1"/>
  <c r="H206" i="1" s="1"/>
  <c r="G205" i="1"/>
  <c r="H205" i="1" s="1"/>
  <c r="G204" i="1"/>
  <c r="H204" i="1" s="1"/>
  <c r="G203" i="1"/>
  <c r="H203" i="1" s="1"/>
  <c r="G202" i="1"/>
  <c r="H202" i="1" s="1"/>
  <c r="G201" i="1"/>
  <c r="H201" i="1" s="1"/>
  <c r="G200" i="1"/>
  <c r="H200" i="1" s="1"/>
  <c r="G199" i="1"/>
  <c r="H199" i="1" s="1"/>
  <c r="G198" i="1"/>
  <c r="H198" i="1" s="1"/>
  <c r="G197" i="1"/>
  <c r="H197" i="1" s="1"/>
  <c r="G196" i="1"/>
  <c r="H196" i="1" s="1"/>
  <c r="G195" i="1"/>
  <c r="H195" i="1" s="1"/>
  <c r="G194" i="1"/>
  <c r="H194" i="1" s="1"/>
  <c r="G193" i="1"/>
  <c r="H193" i="1" s="1"/>
  <c r="G192" i="1"/>
  <c r="H192" i="1" s="1"/>
  <c r="G191" i="1"/>
  <c r="H191" i="1" s="1"/>
  <c r="G190" i="1"/>
  <c r="H190" i="1" s="1"/>
  <c r="G189" i="1"/>
  <c r="H189" i="1" s="1"/>
  <c r="G188" i="1"/>
  <c r="H188" i="1" s="1"/>
  <c r="G187" i="1"/>
  <c r="H187" i="1" s="1"/>
  <c r="G186" i="1"/>
  <c r="H186" i="1" s="1"/>
  <c r="G185" i="1"/>
  <c r="H185" i="1" s="1"/>
  <c r="G184" i="1"/>
  <c r="H184" i="1" s="1"/>
  <c r="G183" i="1"/>
  <c r="H183" i="1" s="1"/>
  <c r="G182" i="1"/>
  <c r="H182" i="1" s="1"/>
  <c r="F180" i="1"/>
  <c r="E180" i="1"/>
  <c r="G179" i="1"/>
  <c r="H179" i="1" s="1"/>
  <c r="G178" i="1"/>
  <c r="H178" i="1" s="1"/>
  <c r="G177" i="1"/>
  <c r="H177" i="1" s="1"/>
  <c r="G176" i="1"/>
  <c r="H176" i="1" s="1"/>
  <c r="G175" i="1"/>
  <c r="H175" i="1" s="1"/>
  <c r="G174" i="1"/>
  <c r="H174" i="1" s="1"/>
  <c r="G173" i="1"/>
  <c r="H173" i="1" s="1"/>
  <c r="G172" i="1"/>
  <c r="H172" i="1" s="1"/>
  <c r="G171" i="1"/>
  <c r="H171" i="1" s="1"/>
  <c r="G170" i="1"/>
  <c r="H170" i="1" s="1"/>
  <c r="G169" i="1"/>
  <c r="H169" i="1" s="1"/>
  <c r="G168" i="1"/>
  <c r="H168" i="1" s="1"/>
  <c r="G167" i="1"/>
  <c r="H167" i="1" s="1"/>
  <c r="G166" i="1"/>
  <c r="H166" i="1" s="1"/>
  <c r="G165" i="1"/>
  <c r="H165" i="1" s="1"/>
  <c r="G164" i="1"/>
  <c r="H164" i="1" s="1"/>
  <c r="G163" i="1"/>
  <c r="H163" i="1" s="1"/>
  <c r="G162" i="1"/>
  <c r="H162" i="1" s="1"/>
  <c r="G161" i="1"/>
  <c r="H161" i="1" s="1"/>
  <c r="G160" i="1"/>
  <c r="H160" i="1" s="1"/>
  <c r="G159" i="1"/>
  <c r="H159" i="1" s="1"/>
  <c r="G158" i="1"/>
  <c r="H158" i="1" s="1"/>
  <c r="G157" i="1"/>
  <c r="H157" i="1" s="1"/>
  <c r="G156" i="1"/>
  <c r="H156" i="1" s="1"/>
  <c r="G155" i="1"/>
  <c r="H155" i="1" s="1"/>
  <c r="G154" i="1"/>
  <c r="H154" i="1" s="1"/>
  <c r="G153" i="1"/>
  <c r="H153" i="1" s="1"/>
  <c r="G152" i="1"/>
  <c r="H152" i="1" s="1"/>
  <c r="G151" i="1"/>
  <c r="H151" i="1" s="1"/>
  <c r="G150" i="1"/>
  <c r="H150" i="1" s="1"/>
  <c r="G149" i="1"/>
  <c r="H149" i="1" s="1"/>
  <c r="G148" i="1"/>
  <c r="H148" i="1" s="1"/>
  <c r="G147" i="1"/>
  <c r="H147" i="1" s="1"/>
  <c r="G146" i="1"/>
  <c r="H146" i="1" s="1"/>
  <c r="G145" i="1"/>
  <c r="H145" i="1" s="1"/>
  <c r="G144" i="1"/>
  <c r="H144" i="1" s="1"/>
  <c r="G143" i="1"/>
  <c r="H143" i="1" s="1"/>
  <c r="G142" i="1"/>
  <c r="H142" i="1" s="1"/>
  <c r="G141" i="1"/>
  <c r="H141" i="1" s="1"/>
  <c r="G140" i="1"/>
  <c r="H140" i="1" s="1"/>
  <c r="G139" i="1"/>
  <c r="H139" i="1" s="1"/>
  <c r="G138" i="1"/>
  <c r="H138" i="1" s="1"/>
  <c r="G137" i="1"/>
  <c r="H137" i="1" s="1"/>
  <c r="G136" i="1"/>
  <c r="H136" i="1" s="1"/>
  <c r="G135" i="1"/>
  <c r="H135" i="1" s="1"/>
  <c r="G134" i="1"/>
  <c r="H134" i="1" s="1"/>
  <c r="G133" i="1"/>
  <c r="H133" i="1" s="1"/>
  <c r="G132" i="1"/>
  <c r="H132" i="1" s="1"/>
  <c r="G131" i="1"/>
  <c r="H131" i="1" s="1"/>
  <c r="G130" i="1"/>
  <c r="H130" i="1" s="1"/>
  <c r="G129" i="1"/>
  <c r="H129" i="1" s="1"/>
  <c r="G128" i="1"/>
  <c r="H128" i="1" s="1"/>
  <c r="G127" i="1"/>
  <c r="H127" i="1" s="1"/>
  <c r="G126" i="1"/>
  <c r="H126" i="1" s="1"/>
  <c r="G125" i="1"/>
  <c r="H125" i="1" s="1"/>
  <c r="G124" i="1"/>
  <c r="H124" i="1" s="1"/>
  <c r="G123" i="1"/>
  <c r="H123" i="1" s="1"/>
  <c r="G122" i="1"/>
  <c r="H122" i="1" s="1"/>
  <c r="G121" i="1"/>
  <c r="H121" i="1" s="1"/>
  <c r="G120" i="1"/>
  <c r="H120" i="1" s="1"/>
  <c r="G119" i="1"/>
  <c r="H119" i="1" s="1"/>
  <c r="G118" i="1"/>
  <c r="H118" i="1" s="1"/>
  <c r="G117" i="1"/>
  <c r="H117" i="1" s="1"/>
  <c r="G116" i="1"/>
  <c r="H116" i="1" s="1"/>
  <c r="G115" i="1"/>
  <c r="H115" i="1" s="1"/>
  <c r="G114" i="1"/>
  <c r="H114" i="1" s="1"/>
  <c r="G113" i="1"/>
  <c r="H113" i="1" s="1"/>
  <c r="G112" i="1"/>
  <c r="H112" i="1" s="1"/>
  <c r="G111" i="1"/>
  <c r="H111" i="1" s="1"/>
  <c r="G110" i="1"/>
  <c r="H110" i="1" s="1"/>
  <c r="G109" i="1"/>
  <c r="H109" i="1" s="1"/>
  <c r="G108" i="1"/>
  <c r="H108" i="1" s="1"/>
  <c r="G107" i="1"/>
  <c r="H107" i="1" s="1"/>
  <c r="G106" i="1"/>
  <c r="H106" i="1" s="1"/>
  <c r="G105" i="1"/>
  <c r="H105" i="1" s="1"/>
  <c r="G104" i="1"/>
  <c r="H104" i="1" s="1"/>
  <c r="G103" i="1"/>
  <c r="H103" i="1" s="1"/>
  <c r="G102" i="1"/>
  <c r="H102" i="1" s="1"/>
  <c r="G101" i="1"/>
  <c r="H101" i="1" s="1"/>
  <c r="G100" i="1"/>
  <c r="H100" i="1" s="1"/>
  <c r="G99" i="1"/>
  <c r="H99" i="1" s="1"/>
  <c r="G98" i="1"/>
  <c r="H98" i="1" s="1"/>
  <c r="G97" i="1"/>
  <c r="H97" i="1" s="1"/>
  <c r="G96" i="1"/>
  <c r="H96" i="1" s="1"/>
  <c r="G95" i="1"/>
  <c r="H95" i="1" s="1"/>
  <c r="G94" i="1"/>
  <c r="H94" i="1" s="1"/>
  <c r="G93" i="1"/>
  <c r="H93" i="1" s="1"/>
  <c r="G92" i="1"/>
  <c r="H92" i="1" s="1"/>
  <c r="G91" i="1"/>
  <c r="H91" i="1" s="1"/>
  <c r="G90" i="1"/>
  <c r="H90" i="1" s="1"/>
  <c r="G89" i="1"/>
  <c r="H89" i="1" s="1"/>
  <c r="G88" i="1"/>
  <c r="H88" i="1" s="1"/>
  <c r="G87" i="1"/>
  <c r="H87" i="1" s="1"/>
  <c r="G86" i="1"/>
  <c r="H86" i="1" s="1"/>
  <c r="G85" i="1"/>
  <c r="H85" i="1" s="1"/>
  <c r="G84" i="1"/>
  <c r="H84" i="1" s="1"/>
  <c r="G83" i="1"/>
  <c r="H83" i="1" s="1"/>
  <c r="G82" i="1"/>
  <c r="H82" i="1" s="1"/>
  <c r="G81" i="1"/>
  <c r="H81" i="1" s="1"/>
  <c r="G80" i="1"/>
  <c r="H80" i="1" s="1"/>
  <c r="G79" i="1"/>
  <c r="H79" i="1" s="1"/>
  <c r="G78" i="1"/>
  <c r="H78" i="1" s="1"/>
  <c r="G77" i="1"/>
  <c r="H77" i="1" s="1"/>
  <c r="G76" i="1"/>
  <c r="H76" i="1" s="1"/>
  <c r="G75" i="1"/>
  <c r="H75" i="1" s="1"/>
  <c r="G74" i="1"/>
  <c r="H74" i="1" s="1"/>
  <c r="G73" i="1"/>
  <c r="H73" i="1" s="1"/>
  <c r="G72" i="1"/>
  <c r="H72" i="1" s="1"/>
  <c r="G71" i="1"/>
  <c r="H71" i="1" s="1"/>
  <c r="G70" i="1"/>
  <c r="H70" i="1" s="1"/>
  <c r="G69" i="1"/>
  <c r="H69" i="1" s="1"/>
  <c r="G68" i="1"/>
  <c r="H68" i="1" s="1"/>
  <c r="G67" i="1"/>
  <c r="H67" i="1" s="1"/>
  <c r="G66" i="1"/>
  <c r="H66" i="1" s="1"/>
  <c r="G65" i="1"/>
  <c r="H65" i="1" s="1"/>
  <c r="G64" i="1"/>
  <c r="H64" i="1" s="1"/>
  <c r="G63" i="1"/>
  <c r="H63" i="1" s="1"/>
  <c r="G62" i="1"/>
  <c r="H62" i="1" s="1"/>
  <c r="G61" i="1"/>
  <c r="H61" i="1" s="1"/>
  <c r="G60" i="1"/>
  <c r="H60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F46" i="1"/>
  <c r="E46" i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6" i="1"/>
  <c r="H6" i="1" s="1"/>
  <c r="G5" i="1"/>
  <c r="F833" i="1" l="1"/>
  <c r="F989" i="1" s="1"/>
  <c r="G976" i="1"/>
  <c r="G988" i="1" s="1"/>
  <c r="G984" i="1"/>
  <c r="H976" i="1"/>
  <c r="H984" i="1"/>
  <c r="H743" i="1"/>
  <c r="G46" i="1"/>
  <c r="G832" i="1"/>
  <c r="H5" i="1"/>
  <c r="H180" i="1"/>
  <c r="H343" i="1"/>
  <c r="H46" i="1"/>
  <c r="G743" i="1"/>
  <c r="H459" i="1"/>
  <c r="G305" i="1"/>
  <c r="H265" i="1"/>
  <c r="H305" i="1" s="1"/>
  <c r="G263" i="1"/>
  <c r="H223" i="1"/>
  <c r="H263" i="1" s="1"/>
  <c r="G459" i="1"/>
  <c r="G180" i="1"/>
  <c r="H535" i="1"/>
  <c r="H612" i="1" s="1"/>
  <c r="G612" i="1"/>
  <c r="H828" i="1"/>
  <c r="H221" i="1"/>
  <c r="G343" i="1"/>
  <c r="G533" i="1"/>
  <c r="G828" i="1"/>
  <c r="H461" i="1"/>
  <c r="H533" i="1" s="1"/>
  <c r="G221" i="1"/>
  <c r="H831" i="1"/>
  <c r="H832" i="1" s="1"/>
  <c r="H833" i="1" l="1"/>
  <c r="H988" i="1"/>
  <c r="G833" i="1"/>
  <c r="G989" i="1" s="1"/>
  <c r="H989" i="1" l="1"/>
</calcChain>
</file>

<file path=xl/sharedStrings.xml><?xml version="1.0" encoding="utf-8"?>
<sst xmlns="http://schemas.openxmlformats.org/spreadsheetml/2006/main" count="12403" uniqueCount="2319">
  <si>
    <t>PAYEE</t>
  </si>
  <si>
    <t>DETAILS</t>
  </si>
  <si>
    <t>MONTH</t>
  </si>
  <si>
    <t>PV AMOUNT</t>
  </si>
  <si>
    <t>AMOUNT PAID</t>
  </si>
  <si>
    <t>BALANCE</t>
  </si>
  <si>
    <t>AMOUNT TO BE PAID</t>
  </si>
  <si>
    <t>DISBURSEMENT</t>
  </si>
  <si>
    <t>JULY 2024 DISBURSEMENT</t>
  </si>
  <si>
    <t>THIKA COUNTY UNITED WELFARE</t>
  </si>
  <si>
    <t>WELFARE DEDUCTIONS</t>
  </si>
  <si>
    <t>APRIL 2020 DDN</t>
  </si>
  <si>
    <t>SOCIETY OF RADIOGRAPHY KENYA</t>
  </si>
  <si>
    <t>ASS. OF MEDICAL RECORDS OFFICER</t>
  </si>
  <si>
    <t>KENYA OCCUPATIONAL THERAPY ASSOCIATION</t>
  </si>
  <si>
    <t>TRANSCOM SACCO</t>
  </si>
  <si>
    <t>SACCO DEDUCTIONS</t>
  </si>
  <si>
    <t>MURANG'A MUNICIPAL STAFF WELFARE SHG</t>
  </si>
  <si>
    <t>KENYA VETERINARY ASS. OF NYERI</t>
  </si>
  <si>
    <t>MURANG'A WELFARE</t>
  </si>
  <si>
    <t>MAZINGIRA WELFARE</t>
  </si>
  <si>
    <t>CIVIL SERVANT HOUSING SCHEME</t>
  </si>
  <si>
    <t>RENT DEDUCTIONS</t>
  </si>
  <si>
    <t>DEPARTMENT OF HOUSING</t>
  </si>
  <si>
    <t>UFUNDI SACCO</t>
  </si>
  <si>
    <t>MAY 2020 DDN</t>
  </si>
  <si>
    <t>KENYA SOCIETY OF PHYSIOTHERAPY ASSOCIATION</t>
  </si>
  <si>
    <t>COMMISSION DEDUCTIONS</t>
  </si>
  <si>
    <t>ACCOUNTING OFFICER</t>
  </si>
  <si>
    <t>LAPTRUST</t>
  </si>
  <si>
    <t>PENSION DEDUCTION</t>
  </si>
  <si>
    <t>JULY 2020 DDN</t>
  </si>
  <si>
    <t>LAPFUND</t>
  </si>
  <si>
    <t>NATIONAL ASSOCIATION OF ORTHOPAEDIC</t>
  </si>
  <si>
    <t>SEPT 2020 DDN</t>
  </si>
  <si>
    <t>KENYA MED SOCIAL WORKERS ASSOCIATION</t>
  </si>
  <si>
    <t>THE HERITAGE INSURANCE</t>
  </si>
  <si>
    <t>INSURANCE DEDUCTIONS</t>
  </si>
  <si>
    <t>KENYA SOCIETY OF AGRICULTURE PROFESSIONS</t>
  </si>
  <si>
    <t>METROPOLITAN CANNON LIFE ASSURANCE</t>
  </si>
  <si>
    <t>UAP PROVINCIAL INSURANCE</t>
  </si>
  <si>
    <t>ASS. OF KENYA MED LAB SCIENCE OFFICERS</t>
  </si>
  <si>
    <t>KENYA CLINICAL OFFICERS ASSOCIATION</t>
  </si>
  <si>
    <t>OCT 2020 DDN</t>
  </si>
  <si>
    <t>AUGUST 2024 DISBURSEMENT</t>
  </si>
  <si>
    <t>NOV 2020 DDN</t>
  </si>
  <si>
    <t>LIBERTY LIFE ASSURANCE</t>
  </si>
  <si>
    <t>OLD MUTUAL LIFE ASSURANCE</t>
  </si>
  <si>
    <t>APA LIFE INSURANCE</t>
  </si>
  <si>
    <t>JUBILEE INSURANCE</t>
  </si>
  <si>
    <t>ICEA LION LIFE ASSURANCE</t>
  </si>
  <si>
    <t>KENINDIA ASSURANCE</t>
  </si>
  <si>
    <t>KENYA PROGRESSIVE NURSES ASSOCIATION</t>
  </si>
  <si>
    <t>DEC 2020 DDN</t>
  </si>
  <si>
    <t>JAN 2021 DDN</t>
  </si>
  <si>
    <t>FEB 2021 DDN</t>
  </si>
  <si>
    <t>ELIMU SACCO</t>
  </si>
  <si>
    <t>TOWER SACCO</t>
  </si>
  <si>
    <t>USHURU SACCO</t>
  </si>
  <si>
    <t>OLLIN SACCO</t>
  </si>
  <si>
    <t>MARCH 2021 DDN</t>
  </si>
  <si>
    <t>KENYATTA MATIBABU SACCO</t>
  </si>
  <si>
    <t>HARAMBEE SACCO</t>
  </si>
  <si>
    <t>SEPTEMBER 2024 DISBURSEMENT</t>
  </si>
  <si>
    <t>APRIL 2021 DDN</t>
  </si>
  <si>
    <t>POSTBANK SAYE</t>
  </si>
  <si>
    <t>CHECK-OFF DEDUCTIONS</t>
  </si>
  <si>
    <t>MURANG'A COUNTY ASSEMBLY CAR &amp; MORTGAGE FUND</t>
  </si>
  <si>
    <t>MORTAGAGE DEDUCTIONS</t>
  </si>
  <si>
    <t>OCTOBER 2024 DISBURSEMENT</t>
  </si>
  <si>
    <t>MAY 2021 DDN</t>
  </si>
  <si>
    <t>NOVEMBER 2024 DISBURSEMENT</t>
  </si>
  <si>
    <t>JUNE 2021 DDN</t>
  </si>
  <si>
    <t>DECEMBER 2024 DISBURSEMENT</t>
  </si>
  <si>
    <t>JULY 2021 DDN</t>
  </si>
  <si>
    <t>JANUARY 2025 DISBURSEMENT</t>
  </si>
  <si>
    <t>AUG 2021 DDN</t>
  </si>
  <si>
    <t>SEPT 2021 DDN</t>
  </si>
  <si>
    <t>OCT 2021 DDN</t>
  </si>
  <si>
    <t>FEBRUARY 2025 DISBURSEMENT</t>
  </si>
  <si>
    <t>DEC 2021 DDN</t>
  </si>
  <si>
    <t>FEB 2022 DDN</t>
  </si>
  <si>
    <t>MARCH 2025 DISBURSEMENT</t>
  </si>
  <si>
    <t>MARCH 2022 DDN</t>
  </si>
  <si>
    <t>APRIL 2022 DDN</t>
  </si>
  <si>
    <t>APRIL 2025 DISBURSEMENT</t>
  </si>
  <si>
    <t>MAY 2022 DDN</t>
  </si>
  <si>
    <t xml:space="preserve">JUNE 2022 </t>
  </si>
  <si>
    <t>JUNE 2022 DDN</t>
  </si>
  <si>
    <t>JULY 2022 DDN</t>
  </si>
  <si>
    <t>AUG 2022 DDN</t>
  </si>
  <si>
    <t>SEPT 2022 DDN</t>
  </si>
  <si>
    <t>JUNE 2022</t>
  </si>
  <si>
    <t>MAY 2025 DISBURSEMENT</t>
  </si>
  <si>
    <t>JUNE 2025 DISBURSEMENT</t>
  </si>
  <si>
    <t>TOTAL</t>
  </si>
  <si>
    <t>NO</t>
  </si>
  <si>
    <t>MAY 2024 DDN</t>
  </si>
  <si>
    <t>JUNE 2023 DDN</t>
  </si>
  <si>
    <t>OCT 2023 DDN</t>
  </si>
  <si>
    <t>APRIL,JUNE,JUL,DEC 2012 DDN</t>
  </si>
  <si>
    <t>APRIL 2024 DDN</t>
  </si>
  <si>
    <t>MAY 2024</t>
  </si>
  <si>
    <t>SALARY DEDUCTIONS GRANDTOTAL</t>
  </si>
  <si>
    <t>STAFF SALARY DEDUCTIONS PENDING BILLS AS AT 30TH JUNE 2024</t>
  </si>
  <si>
    <t>LANDS DEPARTMENT ALLOWANCES</t>
  </si>
  <si>
    <t>S/no.</t>
  </si>
  <si>
    <t>Payee's Name</t>
  </si>
  <si>
    <t>Description of Official Duty</t>
  </si>
  <si>
    <t>Venue</t>
  </si>
  <si>
    <t>Date</t>
  </si>
  <si>
    <t>Amount (Kshs.)</t>
  </si>
  <si>
    <t>Actual Beneficiaries</t>
  </si>
  <si>
    <t>Per diem</t>
  </si>
  <si>
    <t>Total Amount (Kshs.)</t>
  </si>
  <si>
    <t>No. of Days</t>
  </si>
  <si>
    <t>Rate</t>
  </si>
  <si>
    <t>Total</t>
  </si>
  <si>
    <t>Transport Costs(Kshs.)</t>
  </si>
  <si>
    <t>Registration costs(Kshs.)</t>
  </si>
  <si>
    <t>James Gatuna</t>
  </si>
  <si>
    <t>Planning, Survey &amp; Data collection on the surrendered delmonte land</t>
  </si>
  <si>
    <t>Murang'a</t>
  </si>
  <si>
    <t>1st May - 22 May, 2024</t>
  </si>
  <si>
    <t>Wanjiku Josphine Wanjiru</t>
  </si>
  <si>
    <t>Brian Ndeleva Paul</t>
  </si>
  <si>
    <t>Muchiri Jane Wanjiru</t>
  </si>
  <si>
    <t>Ngaruiya Wilson Zowe</t>
  </si>
  <si>
    <t>Kihoro Ephantus Nderitu</t>
  </si>
  <si>
    <t>Wambui David  Njoroge</t>
  </si>
  <si>
    <t>Munyua Bernard Kuria</t>
  </si>
  <si>
    <t>Kamande Dennis Kamau</t>
  </si>
  <si>
    <t>Ng’ang’a Edwin  Maina</t>
  </si>
  <si>
    <t>Irungu Joyceline Wambui</t>
  </si>
  <si>
    <t>Nyuthe Hannah  Wanjiku</t>
  </si>
  <si>
    <t>Murigi Ceciliah Njeri</t>
  </si>
  <si>
    <t>Ng’ang’a Simion Wainaina</t>
  </si>
  <si>
    <t>Waichuhi Kennedy Chege</t>
  </si>
  <si>
    <t>Irungu Amos Mwenja</t>
  </si>
  <si>
    <t>Mwangi Angeline Wanjiru</t>
  </si>
  <si>
    <t>Gatama Washington Irungu</t>
  </si>
  <si>
    <t>Maina Samuel Karuru</t>
  </si>
  <si>
    <t>Kameri Antony Gathura</t>
  </si>
  <si>
    <t>Kimathi Ayub  Maina</t>
  </si>
  <si>
    <t>Samuel Mathenga</t>
  </si>
  <si>
    <t>Gakuna Jane Wangechi</t>
  </si>
  <si>
    <t>Kanyi Beatrice Wairimu</t>
  </si>
  <si>
    <t>Wachira Hellen Muthoni</t>
  </si>
  <si>
    <t xml:space="preserve">Wamaitha Tracy Wanjiru </t>
  </si>
  <si>
    <t>Ali Abdilahi Ali</t>
  </si>
  <si>
    <t>Rehema Thuo</t>
  </si>
  <si>
    <t>Francis Mwangi Irungu</t>
  </si>
  <si>
    <t>Issac Kamiti Mbugua</t>
  </si>
  <si>
    <t>Anthony Kuria</t>
  </si>
  <si>
    <t>Peter K. Ngugi</t>
  </si>
  <si>
    <t>Martin Macharia</t>
  </si>
  <si>
    <t>Daniel Mwangi</t>
  </si>
  <si>
    <t>Joseph Irunga</t>
  </si>
  <si>
    <t>Descriptiion of Official Duty</t>
  </si>
  <si>
    <t>Amount to be paid</t>
  </si>
  <si>
    <t>Disbursement</t>
  </si>
  <si>
    <t>REFERENCE</t>
  </si>
  <si>
    <t>Faith Wairimu Njoroge</t>
  </si>
  <si>
    <t xml:space="preserve">Being payment of allowances to facilitate monitoring of NITA exams on various dates </t>
  </si>
  <si>
    <t>15-26/4/2024</t>
  </si>
  <si>
    <t>Leonard Guchu Ndungu</t>
  </si>
  <si>
    <t>Angela Kioko</t>
  </si>
  <si>
    <t>Martin Mbau M.</t>
  </si>
  <si>
    <t>Catherine Mwaura</t>
  </si>
  <si>
    <t>Gituire John Nganga</t>
  </si>
  <si>
    <t>David Waweru Irungu</t>
  </si>
  <si>
    <t>Eunice Nyambura</t>
  </si>
  <si>
    <t>Justin Gatuita</t>
  </si>
  <si>
    <t>Ann Kabiri Njoroge</t>
  </si>
  <si>
    <t>James Ndungu</t>
  </si>
  <si>
    <t>Being payment of allowance during traininin seminar for Kenya Govenable  design clinic  at Sarova Panafric</t>
  </si>
  <si>
    <t>Nairobi</t>
  </si>
  <si>
    <t>23-26/6/2023</t>
  </si>
  <si>
    <t>Susan Mwangi</t>
  </si>
  <si>
    <t>Being payment of allowances to facilitate office administrators to attend KENASA training in Mombasa</t>
  </si>
  <si>
    <t>Mombasa</t>
  </si>
  <si>
    <t>22-26/4/2024</t>
  </si>
  <si>
    <t>REC/MCG/FIN/VOL28/18</t>
  </si>
  <si>
    <t>Esther Nyaruai</t>
  </si>
  <si>
    <t>John Gituire</t>
  </si>
  <si>
    <t>Being payment of allowance to attend a workshop in Naivasha for county directors of education &amp; technical training to discuss various bills seeking to give effect to reccomendations of the P.W.P.E.R</t>
  </si>
  <si>
    <t>Naivasha</t>
  </si>
  <si>
    <t>15-18/4/2024</t>
  </si>
  <si>
    <t>REC/MCG/FIN/VOL28/16</t>
  </si>
  <si>
    <t>Being payment of allowance to facilitate officer attending the Kenya primary schools heads association</t>
  </si>
  <si>
    <t>06-10/11/2024</t>
  </si>
  <si>
    <t>Faith Njoroge</t>
  </si>
  <si>
    <t>Being payment of allowances to officers attending the National skills acquisition/training at Kenya School of TVET</t>
  </si>
  <si>
    <t>28-01/9/2023</t>
  </si>
  <si>
    <t>John Giguire</t>
  </si>
  <si>
    <t>Gabriel Kahenya</t>
  </si>
  <si>
    <t>Ann Wacera</t>
  </si>
  <si>
    <t>Being payment of allowances to staff members for a departmental tour for emerging the best department in 2023- Ol Pajeta conservancy in Nanyuki</t>
  </si>
  <si>
    <t>Nanyuki</t>
  </si>
  <si>
    <t>24-28/6/2024</t>
  </si>
  <si>
    <t>Leonard Guchu</t>
  </si>
  <si>
    <t>martin Mbau</t>
  </si>
  <si>
    <t>David Waweru</t>
  </si>
  <si>
    <t>Eunice Muchoki</t>
  </si>
  <si>
    <t>John Nganga</t>
  </si>
  <si>
    <t>Samuel Mathenge</t>
  </si>
  <si>
    <t>Peter Chege</t>
  </si>
  <si>
    <t>James Munene</t>
  </si>
  <si>
    <t>Caroline Mungai</t>
  </si>
  <si>
    <t>Elizabeth Irungu</t>
  </si>
  <si>
    <t>Anne Kamau</t>
  </si>
  <si>
    <t>Veronica Maina</t>
  </si>
  <si>
    <t>Mercy M. Thuo</t>
  </si>
  <si>
    <t>Being payment of allowances to staff participating in the National Skills  competition and innovations week at Kenya school of TVET</t>
  </si>
  <si>
    <t>28-01/6/2024</t>
  </si>
  <si>
    <t>Esther  Wangechi</t>
  </si>
  <si>
    <t>Anne Wacera</t>
  </si>
  <si>
    <t>total</t>
  </si>
  <si>
    <t>grandtotal</t>
  </si>
  <si>
    <t>WATER DEPARTMENT ALLOWANCES</t>
  </si>
  <si>
    <t>Eunice Ngumi</t>
  </si>
  <si>
    <t xml:space="preserve">Being payment of allowance during training workshop for office administrators </t>
  </si>
  <si>
    <t>22-26th April 2024</t>
  </si>
  <si>
    <t>REC/MCG/FIN/FIN28/18</t>
  </si>
  <si>
    <t>Being payment for participation fee for KENASA workshoop</t>
  </si>
  <si>
    <t>Stephen Iruku</t>
  </si>
  <si>
    <t>Being payment of allowance while attending K WASH status assessment  for schools and healthcare facilities.</t>
  </si>
  <si>
    <t>Narok</t>
  </si>
  <si>
    <t>6th -10th May 2024</t>
  </si>
  <si>
    <t>REC/MCG/FIN/FIN28/16</t>
  </si>
  <si>
    <t>Lucy Njoroge</t>
  </si>
  <si>
    <t xml:space="preserve">Being payment of allowance while undertaking ground water mapping course at KSG </t>
  </si>
  <si>
    <t>24th March-6th April 2024</t>
  </si>
  <si>
    <t>John Wairia</t>
  </si>
  <si>
    <t>Charles Gichuki</t>
  </si>
  <si>
    <t>Being payment of allowance while undertaking KWAsH training.</t>
  </si>
  <si>
    <t>9th-13th Oct 2024</t>
  </si>
  <si>
    <t>Samson Kimani</t>
  </si>
  <si>
    <t xml:space="preserve">Being payment of allowance while undertaking KWAsH training. </t>
  </si>
  <si>
    <t>VARIOUS DEPTS ALLOWANCES</t>
  </si>
  <si>
    <t>The 1st Intergovernmental County assets valuation &amp; transfer sub-committeen field work/site visits</t>
  </si>
  <si>
    <t>30th May - 14th May, 2023</t>
  </si>
  <si>
    <t>Alice Kinyua</t>
  </si>
  <si>
    <t>Being payment of allowances while attaending KENASA workshop in Mombasa</t>
  </si>
  <si>
    <t>22nd -26th April 2024</t>
  </si>
  <si>
    <t>Andrew Charagu</t>
  </si>
  <si>
    <t>14th March - 1st April, 2022</t>
  </si>
  <si>
    <t>Being payment of allowances while attending Kenya Primary Schools Heads Association</t>
  </si>
  <si>
    <t>6th -10th November 2023</t>
  </si>
  <si>
    <t>Antony Kuria</t>
  </si>
  <si>
    <t>11th March - 22 March, 2024</t>
  </si>
  <si>
    <t>Anthony Mbugua</t>
  </si>
  <si>
    <t>Anthony Waithaka</t>
  </si>
  <si>
    <t>Being payment of allowances while attending sensitization on asset management and inventory module users</t>
  </si>
  <si>
    <t>Embu</t>
  </si>
  <si>
    <t>28th April- 4th May 2024</t>
  </si>
  <si>
    <t>REC/MCG/FIN/VOL28/17</t>
  </si>
  <si>
    <t>Ayub Maina Kimathi</t>
  </si>
  <si>
    <t xml:space="preserve">The Council of Governors on official capacity </t>
  </si>
  <si>
    <t>8th May, 2024</t>
  </si>
  <si>
    <t>Ayub Maina Kimathih</t>
  </si>
  <si>
    <t>Being allowance while at Embu Mountain Breeze Hotel for the training of the intergovernmental county asset valuation &amp; transfer committees</t>
  </si>
  <si>
    <t>14th Nov - 16th Nov, 2021</t>
  </si>
  <si>
    <t>26th May - 22nd June, 2023</t>
  </si>
  <si>
    <t>Beatrice Kanyi</t>
  </si>
  <si>
    <t>28th Feb - 21st March, 2024</t>
  </si>
  <si>
    <t>Beatrice Njane</t>
  </si>
  <si>
    <t>25th May - 22nd June, 2023</t>
  </si>
  <si>
    <t>Benedict Kamangai</t>
  </si>
  <si>
    <t>27th Feb - 21st March, 2024</t>
  </si>
  <si>
    <t>Benson Kamau</t>
  </si>
  <si>
    <t>Bernard Kuria Munyua c/o Ayub Maina</t>
  </si>
  <si>
    <t xml:space="preserve">Bernard Kuria Munyua </t>
  </si>
  <si>
    <t>Boniface Muugi</t>
  </si>
  <si>
    <t>Caroline Gathiru</t>
  </si>
  <si>
    <t>David Njoroge</t>
  </si>
  <si>
    <t xml:space="preserve">Being Subsistence allowance at Utalii College Ruaraka hearing relating to historical land injustices claims </t>
  </si>
  <si>
    <t>Dennis Kamau</t>
  </si>
  <si>
    <t xml:space="preserve">Being allowance while at The National Land Commission Headquarter, Nairobi </t>
  </si>
  <si>
    <t>Dennis Mwangi Githinji</t>
  </si>
  <si>
    <t>Edwin Maina Ng'ang'a</t>
  </si>
  <si>
    <t>Elias Fundi</t>
  </si>
  <si>
    <t xml:space="preserve">Elizabeth Wariara </t>
  </si>
  <si>
    <t>Being payment of allowances while attending KENASA workshop in Nakuru</t>
  </si>
  <si>
    <t>Nakuru</t>
  </si>
  <si>
    <t>18th-22nd September 2023</t>
  </si>
  <si>
    <t>Fred Thuranira</t>
  </si>
  <si>
    <t>Gerald Maina</t>
  </si>
  <si>
    <t>Hannah Wanjiku Nyuthe</t>
  </si>
  <si>
    <t>Hellen Mburu</t>
  </si>
  <si>
    <t>27th Feb - 11th March, 2024</t>
  </si>
  <si>
    <t>Isaac Mbugua</t>
  </si>
  <si>
    <t>6th Dec, 2024</t>
  </si>
  <si>
    <t>Jane Kanyiri</t>
  </si>
  <si>
    <t>Jane Muchiri</t>
  </si>
  <si>
    <t>Being facilitation while atduring The KENASA workshop held in Mombasa</t>
  </si>
  <si>
    <t>22nd of April, 2024 to 26th of April, 2024</t>
  </si>
  <si>
    <t>29th Feb - 21st March, 2024</t>
  </si>
  <si>
    <t>Joseph Ngugi</t>
  </si>
  <si>
    <t>Joseph Njuguna</t>
  </si>
  <si>
    <t>31st May - 14th May, 2023</t>
  </si>
  <si>
    <t>Josephine Wanjiru c/o Ayub Maina</t>
  </si>
  <si>
    <t>Josephine Wanjiru</t>
  </si>
  <si>
    <t>Josphat Nduati</t>
  </si>
  <si>
    <t>Josphat Tasangana</t>
  </si>
  <si>
    <t>Joyce Kinyanjui</t>
  </si>
  <si>
    <t>LizTracy Wanjiru</t>
  </si>
  <si>
    <t>Margaret Methu</t>
  </si>
  <si>
    <t>Marion Waceke</t>
  </si>
  <si>
    <t>Prisca Mugane</t>
  </si>
  <si>
    <t>Morris Kabeca</t>
  </si>
  <si>
    <t>Newton Irungu Mwangi</t>
  </si>
  <si>
    <t>Peter K Kamau</t>
  </si>
  <si>
    <t>Peter Karanja Ngugi</t>
  </si>
  <si>
    <t>Peter Mathenge</t>
  </si>
  <si>
    <t>Rehema Wandia Thuo</t>
  </si>
  <si>
    <t>Rosemary Nguku</t>
  </si>
  <si>
    <t>Sam Murigi Mungai</t>
  </si>
  <si>
    <t>Sarah Gichimu</t>
  </si>
  <si>
    <t>Teddy Kimathi</t>
  </si>
  <si>
    <t>Teresia Methu</t>
  </si>
  <si>
    <t>Wilson Zowe Ngaruiya</t>
  </si>
  <si>
    <t>No.</t>
  </si>
  <si>
    <t>Name</t>
  </si>
  <si>
    <t>Description</t>
  </si>
  <si>
    <t>venue</t>
  </si>
  <si>
    <t>Dates</t>
  </si>
  <si>
    <t>Amount</t>
  </si>
  <si>
    <t>Transport Costs</t>
  </si>
  <si>
    <t>Registration</t>
  </si>
  <si>
    <t>Total Amount</t>
  </si>
  <si>
    <t>Amount to be Paid</t>
  </si>
  <si>
    <t>Eliud Wanja</t>
  </si>
  <si>
    <t>Community Projects evaluation exercise</t>
  </si>
  <si>
    <t>SABBY HOTEL</t>
  </si>
  <si>
    <t>4/12/23-19/12/2023</t>
  </si>
  <si>
    <t>Mwaniki S.K</t>
  </si>
  <si>
    <t>Judy Mbaru</t>
  </si>
  <si>
    <t>Jackson Kinuthia</t>
  </si>
  <si>
    <t>Alex Maina</t>
  </si>
  <si>
    <t>Brian Njue</t>
  </si>
  <si>
    <t>John Magondu</t>
  </si>
  <si>
    <t>Vincent Nyariki</t>
  </si>
  <si>
    <t>Richard Ndegwa</t>
  </si>
  <si>
    <t xml:space="preserve">Job Wachira </t>
  </si>
  <si>
    <t>Eugene Muna</t>
  </si>
  <si>
    <t>Catherine Maina</t>
  </si>
  <si>
    <t>Haron Gathuthi</t>
  </si>
  <si>
    <t xml:space="preserve">Robert Nduati  </t>
  </si>
  <si>
    <t>Marion Thiongó</t>
  </si>
  <si>
    <t>Mary Gathimba</t>
  </si>
  <si>
    <t>Mary Kanyuira</t>
  </si>
  <si>
    <t>Victor Njihia</t>
  </si>
  <si>
    <t>Ian Gitonga</t>
  </si>
  <si>
    <t>Jackson Muchoki</t>
  </si>
  <si>
    <t xml:space="preserve">Speranza Wangui </t>
  </si>
  <si>
    <t>Charles Njeru</t>
  </si>
  <si>
    <t>Sylvia Wambui</t>
  </si>
  <si>
    <t>Catherine Ndung'u</t>
  </si>
  <si>
    <t>Eric Macharia</t>
  </si>
  <si>
    <t>Moses Muchiri</t>
  </si>
  <si>
    <t>Stellah Muthoni</t>
  </si>
  <si>
    <t>Mary Nyambura</t>
  </si>
  <si>
    <t>Jackline Wambui</t>
  </si>
  <si>
    <t>Immaculate Ng'ang'a</t>
  </si>
  <si>
    <t>Sylvester Njoroge</t>
  </si>
  <si>
    <t>Samuel Ng'ang'a</t>
  </si>
  <si>
    <t>Wangari Christopher</t>
  </si>
  <si>
    <t xml:space="preserve">Gabriel Kahenya </t>
  </si>
  <si>
    <t>Martin Mbau</t>
  </si>
  <si>
    <t>David Ndegwa</t>
  </si>
  <si>
    <t>Jackline Wanjiku</t>
  </si>
  <si>
    <t>Charity Kariuki</t>
  </si>
  <si>
    <t>Gilbert Gituto</t>
  </si>
  <si>
    <t>Susan Ichau</t>
  </si>
  <si>
    <t>Alice Mwangi</t>
  </si>
  <si>
    <t>Winnie Kuria</t>
  </si>
  <si>
    <t>Yvonne Kamande</t>
  </si>
  <si>
    <t>Benson Mulemba</t>
  </si>
  <si>
    <t>Ibrahim Ndegwa</t>
  </si>
  <si>
    <t>Phyllis Mwangi</t>
  </si>
  <si>
    <t>Wilson Kinyua</t>
  </si>
  <si>
    <t>Edwin Maina</t>
  </si>
  <si>
    <t>Abdullahi Ali</t>
  </si>
  <si>
    <t>Ayub Maina</t>
  </si>
  <si>
    <t xml:space="preserve">Haron Kariuki </t>
  </si>
  <si>
    <t>Jane Njenga</t>
  </si>
  <si>
    <t>Mburu Maina</t>
  </si>
  <si>
    <t>Faith Eunice Njoroge</t>
  </si>
  <si>
    <t>John Ngunjiri</t>
  </si>
  <si>
    <t>Susan Njuguna</t>
  </si>
  <si>
    <t>Beatrice Ngunjiri</t>
  </si>
  <si>
    <t>Walter Ojwang'</t>
  </si>
  <si>
    <t>Purity Njagi</t>
  </si>
  <si>
    <t>Joseph Muthua</t>
  </si>
  <si>
    <t>Dedan Wachira</t>
  </si>
  <si>
    <t>James Njoroge</t>
  </si>
  <si>
    <t>EVALUATION OF COMMUNITY PROJECTS LOT 3 HELD IN SUNSTAR HOTEL</t>
  </si>
  <si>
    <t>Sunstar Hotel</t>
  </si>
  <si>
    <t>14/11/2022-24/11/2022</t>
  </si>
  <si>
    <t>Joseph Magondu</t>
  </si>
  <si>
    <t>Patrick Mwangi</t>
  </si>
  <si>
    <t>Brian Mwaniki</t>
  </si>
  <si>
    <t>John Mwangi Mburu</t>
  </si>
  <si>
    <t>Robert Nduati</t>
  </si>
  <si>
    <t>Sophia Muthoni</t>
  </si>
  <si>
    <t>Margaret Macharia</t>
  </si>
  <si>
    <t>Job Wachira</t>
  </si>
  <si>
    <t>Stella Muthoni</t>
  </si>
  <si>
    <t>Lucy Gachiri</t>
  </si>
  <si>
    <t>Silvia Wambui</t>
  </si>
  <si>
    <t>Victor Wamae Njehia</t>
  </si>
  <si>
    <t>Catherine Nduta Ndung'u</t>
  </si>
  <si>
    <t>Speranza Wangui Wambui</t>
  </si>
  <si>
    <t>Emily Nduku</t>
  </si>
  <si>
    <t>Ben Ndegwa</t>
  </si>
  <si>
    <t>Charity Mbaire Kariuki</t>
  </si>
  <si>
    <t>Samuel Kimani</t>
  </si>
  <si>
    <t>Francis Ngari</t>
  </si>
  <si>
    <t>Peter Ngugi</t>
  </si>
  <si>
    <t>Veronicah Warimu</t>
  </si>
  <si>
    <t>Rosalid Wamuyu</t>
  </si>
  <si>
    <t>Charles Njeru Margaret</t>
  </si>
  <si>
    <t>Eric Ndung'u Macharia</t>
  </si>
  <si>
    <t>Dedan Mbugua</t>
  </si>
  <si>
    <t>James Kariuki</t>
  </si>
  <si>
    <t>Eliud Mwangi</t>
  </si>
  <si>
    <t>Molly Wangui</t>
  </si>
  <si>
    <t>Tender opening Exercise for Community Projects held on 15th November 2023, Thursday 8th February 2024,Tuesday 23rd April 2024, Tuesday 21st May 2024 and Wednesday 29th May</t>
  </si>
  <si>
    <t>H/Q</t>
  </si>
  <si>
    <t>15/11/2023,8/2/2024,23/4/2024,21/5/2024,29/5/2024</t>
  </si>
  <si>
    <t>Stanley Mwaniki</t>
  </si>
  <si>
    <t>Ruth Kirai</t>
  </si>
  <si>
    <t>Ruth Kamau</t>
  </si>
  <si>
    <t>Teresa Njuguna</t>
  </si>
  <si>
    <t>Christopher Gichure</t>
  </si>
  <si>
    <t>Geoffrey Mburu</t>
  </si>
  <si>
    <t>Joel Gitau</t>
  </si>
  <si>
    <t>Sammy Kibor</t>
  </si>
  <si>
    <t>Kelvin Kamiti</t>
  </si>
  <si>
    <t>Robert Thuo</t>
  </si>
  <si>
    <t>Mary Mwaniki</t>
  </si>
  <si>
    <t>Florence Nyambura</t>
  </si>
  <si>
    <t>Nancy Nyambura</t>
  </si>
  <si>
    <t>Robert Mwangi</t>
  </si>
  <si>
    <t>Dr. Jadiel Githuku</t>
  </si>
  <si>
    <t>Veronicah Kang'ethe</t>
  </si>
  <si>
    <t>Julius Mwangi</t>
  </si>
  <si>
    <t>Isaac Gichuki</t>
  </si>
  <si>
    <t>Ibrahim Muthui</t>
  </si>
  <si>
    <t>Bosco Muiruri</t>
  </si>
  <si>
    <t>Hezbon Mureithi</t>
  </si>
  <si>
    <t>Jane Wambui Gichia</t>
  </si>
  <si>
    <t>Pauline Mutonyi</t>
  </si>
  <si>
    <t>Martha Njeri</t>
  </si>
  <si>
    <t>John Mutuota Mwangi</t>
  </si>
  <si>
    <t>Evaline Mwangi</t>
  </si>
  <si>
    <t>Roy Muiruri</t>
  </si>
  <si>
    <t>Celestine Kimwele</t>
  </si>
  <si>
    <t>Zainab Abdallah</t>
  </si>
  <si>
    <t>Victor Mwinzi</t>
  </si>
  <si>
    <t>Evalyne Matiba</t>
  </si>
  <si>
    <t>Vincent Ndegwa</t>
  </si>
  <si>
    <t>Angela Macharia</t>
  </si>
  <si>
    <t>Lucy Njeri</t>
  </si>
  <si>
    <t>Philip Muli</t>
  </si>
  <si>
    <t>Jemimah Githaiga</t>
  </si>
  <si>
    <t>Praise Hilda Mwende</t>
  </si>
  <si>
    <t>Andrew Kapanat</t>
  </si>
  <si>
    <t>Fidelis Monari</t>
  </si>
  <si>
    <t>Jacinta Nduati</t>
  </si>
  <si>
    <t>Naomi Morara</t>
  </si>
  <si>
    <t>Dyphine Akoth Okello</t>
  </si>
  <si>
    <t>Anne Musa</t>
  </si>
  <si>
    <t>Marion Akinyi</t>
  </si>
  <si>
    <t>FINANCE DEPARTMENT ALLOWANCES</t>
  </si>
  <si>
    <t>TRANSACTION REFERENCE</t>
  </si>
  <si>
    <t>registration</t>
  </si>
  <si>
    <t>KISM Conference on economic power of supply chain through bottom -up economic agenda</t>
  </si>
  <si>
    <t>13-17 Nov. 2023</t>
  </si>
  <si>
    <t>Emilyo M. Wanjohi</t>
  </si>
  <si>
    <t>Budget portal sensitization &amp; data loading workshop</t>
  </si>
  <si>
    <t>6-12 &amp; 12-18 May. 2024</t>
  </si>
  <si>
    <t>Emilio Muchunu</t>
  </si>
  <si>
    <t>Samuel N. Kinyanjui</t>
  </si>
  <si>
    <t>6-12 May 2024</t>
  </si>
  <si>
    <t>Samuel Njoora</t>
  </si>
  <si>
    <t>Benson M.Mulemba</t>
  </si>
  <si>
    <t>Preparation of documentation &amp; response to audit for 2020-2021 &amp; 2021-2022</t>
  </si>
  <si>
    <t>22-28 May 2024</t>
  </si>
  <si>
    <t>Sensitization Forum on Accrual Accounting</t>
  </si>
  <si>
    <t>James N. Mwangi</t>
  </si>
  <si>
    <t>James Mwangi</t>
  </si>
  <si>
    <t>Anthony M. Waithaka</t>
  </si>
  <si>
    <t>Sinforian M. Mubacia</t>
  </si>
  <si>
    <t>Robert I. Mwangi</t>
  </si>
  <si>
    <t>Edwin K. Kimuyu</t>
  </si>
  <si>
    <t>Stephen K. Mwangi</t>
  </si>
  <si>
    <t>Dorcas W. Mbogo</t>
  </si>
  <si>
    <t>Yvonne W. Kamamnde</t>
  </si>
  <si>
    <t>Stephen C. Kanyi</t>
  </si>
  <si>
    <t>Pithon K. Wakahiga</t>
  </si>
  <si>
    <t>Benson K. Kamau</t>
  </si>
  <si>
    <t>Peter G. Kahora</t>
  </si>
  <si>
    <t>Presentation of audit responses for 2020-2021 &amp; 2021-2022 at OAG central hub</t>
  </si>
  <si>
    <t>Nyeri</t>
  </si>
  <si>
    <t>23 &amp; 28 May 2024</t>
  </si>
  <si>
    <t>Samuel N. Mathenge</t>
  </si>
  <si>
    <t>Anthony C. Nduati</t>
  </si>
  <si>
    <t>Prof. Kiarie Mwaura</t>
  </si>
  <si>
    <t>PFM Capacity building at KSG Embu</t>
  </si>
  <si>
    <t>14-16 April 2024</t>
  </si>
  <si>
    <t>17-19 April 2024</t>
  </si>
  <si>
    <t>Denis K. Kabera</t>
  </si>
  <si>
    <t>Charles N. Mwangi</t>
  </si>
  <si>
    <t>Samuel M. Kaaga</t>
  </si>
  <si>
    <t>Dr. Edwin Mogere</t>
  </si>
  <si>
    <t>Business opportunities tour</t>
  </si>
  <si>
    <t>India</t>
  </si>
  <si>
    <t>2-8 Mar. 2023</t>
  </si>
  <si>
    <t>Dr. Grace Njoki</t>
  </si>
  <si>
    <t>Marion W. Thiong'o</t>
  </si>
  <si>
    <t>Uploading procurement documents at N.T.</t>
  </si>
  <si>
    <t>29-21 Jan 2024</t>
  </si>
  <si>
    <t>Boniface N. Muugi</t>
  </si>
  <si>
    <t>Mary W. Gathimba</t>
  </si>
  <si>
    <t>Mary W. Kanyuira</t>
  </si>
  <si>
    <t>Boniface Mutuku</t>
  </si>
  <si>
    <t>Consultative meeting on CFSP</t>
  </si>
  <si>
    <t>18-22 Mar. 2024</t>
  </si>
  <si>
    <t>Francis K. Kamau</t>
  </si>
  <si>
    <t>Charles M. Karina</t>
  </si>
  <si>
    <t>John Kahari</t>
  </si>
  <si>
    <t>John Kahar</t>
  </si>
  <si>
    <t>Esther Ngamau</t>
  </si>
  <si>
    <t>Meeting with CPISF committee of the Senate</t>
  </si>
  <si>
    <t>Clarkson Ngugi</t>
  </si>
  <si>
    <t>Clarkson</t>
  </si>
  <si>
    <t>IBEC Meeting</t>
  </si>
  <si>
    <t>12-17 May 2024</t>
  </si>
  <si>
    <t>George M. Mburu</t>
  </si>
  <si>
    <t>Thomas W. Gakahu</t>
  </si>
  <si>
    <t>Esther M. Gitumbu</t>
  </si>
  <si>
    <t>Elizabeth N. Kori</t>
  </si>
  <si>
    <t>KENASA training workshop</t>
  </si>
  <si>
    <t>22-26 April 2024</t>
  </si>
  <si>
    <t>Mary N. Mbogo</t>
  </si>
  <si>
    <t>Maria Mucheru</t>
  </si>
  <si>
    <t>Margaret Muguru</t>
  </si>
  <si>
    <t>National Treasury IFMIS Offices</t>
  </si>
  <si>
    <t>12 Mar. 2024</t>
  </si>
  <si>
    <t>Ian N. Gitonga</t>
  </si>
  <si>
    <t>Caleb J. Otieno</t>
  </si>
  <si>
    <t>Mobilization For Support Documents for OAG Review</t>
  </si>
  <si>
    <t>12-22 Mar 2024</t>
  </si>
  <si>
    <t>Judy N. Thuo</t>
  </si>
  <si>
    <t>Yvonne W. Kamande</t>
  </si>
  <si>
    <t>Michael K. Maina</t>
  </si>
  <si>
    <t>Refund For Fuel</t>
  </si>
  <si>
    <t>Judy Njeri Mbaru</t>
  </si>
  <si>
    <t>Being payment of allowance while attending ICPAK public sector financial reportimg conference at paradise beach hotel</t>
  </si>
  <si>
    <t>10/6/2024-14/6/2024</t>
  </si>
  <si>
    <t>Edwin Kimani Kimuyu</t>
  </si>
  <si>
    <t>Emilyo Wanjohi Muchunu</t>
  </si>
  <si>
    <t>Thomas Waituika Gakahu</t>
  </si>
  <si>
    <t>Caroline Wakairo Gathiru</t>
  </si>
  <si>
    <t>George Muroki Mburu</t>
  </si>
  <si>
    <t>Esther Muthoni Gitumbu</t>
  </si>
  <si>
    <t xml:space="preserve">Benson Mutunga Mulemba </t>
  </si>
  <si>
    <t>Purity Wawira Njagi</t>
  </si>
  <si>
    <t>Grace Akinyi Aluoch</t>
  </si>
  <si>
    <t>James Wagatu Ndung'u</t>
  </si>
  <si>
    <t>James Muchina Ndung'u</t>
  </si>
  <si>
    <t>Anthony Maina Waithaka</t>
  </si>
  <si>
    <t>Being payment of allowance while attending End of year closing procedure at Kenya School of Government</t>
  </si>
  <si>
    <t>Naironi</t>
  </si>
  <si>
    <t>Yvonne Wangari Kamande</t>
  </si>
  <si>
    <t>Robert Irungu Mwangi</t>
  </si>
  <si>
    <t>Samuel Njoora Kinyanjui</t>
  </si>
  <si>
    <t>Samuel Nderitu Mathenge</t>
  </si>
  <si>
    <t>Susan Nyambura Mwangi</t>
  </si>
  <si>
    <t>Judy Njeri Thuo</t>
  </si>
  <si>
    <t>Sandra W. Waithira</t>
  </si>
  <si>
    <t>IHRM Annual Convention</t>
  </si>
  <si>
    <t>8-10 Mar 2024</t>
  </si>
  <si>
    <t>Asset Mgnt. IFMIS Module workshop</t>
  </si>
  <si>
    <t>28 April - 4 May  2024</t>
  </si>
  <si>
    <t>Bobiface N. Muugi</t>
  </si>
  <si>
    <t>Vainusa Yussuf Aburo</t>
  </si>
  <si>
    <t>Attending CPAC invitation at the Senate</t>
  </si>
  <si>
    <t>Hassan Abdullahi Abdirahman</t>
  </si>
  <si>
    <t>James Kamau Thuku</t>
  </si>
  <si>
    <t xml:space="preserve">Edwin Kimani </t>
  </si>
  <si>
    <t>Beatrice Wairimu Gicheha</t>
  </si>
  <si>
    <t>Thomas Gakahu</t>
  </si>
  <si>
    <t>Stanley Mwaniki Kinyua</t>
  </si>
  <si>
    <t>H.E Dr. Irungu Kangata</t>
  </si>
  <si>
    <t>Prof Joseph Kiarie Mwaura</t>
  </si>
  <si>
    <t>Philemon Kibiru</t>
  </si>
  <si>
    <t>Bernard Wanyoike</t>
  </si>
  <si>
    <t>Samuel Murigi Mungai</t>
  </si>
  <si>
    <t>Peter Gicheha Kahora</t>
  </si>
  <si>
    <t>Edward Irungu Mwangi</t>
  </si>
  <si>
    <t>Leonard Guchu Ndung,u</t>
  </si>
  <si>
    <t>Meshark Kipkorir</t>
  </si>
  <si>
    <t>Elizabeth Waithira Kimemia</t>
  </si>
  <si>
    <t>Ann Wangu</t>
  </si>
  <si>
    <t>Stephen Kanyi</t>
  </si>
  <si>
    <t>Sinforian Mugane</t>
  </si>
  <si>
    <t>Timothy Muturi Njine</t>
  </si>
  <si>
    <t>Antony Muturi</t>
  </si>
  <si>
    <t>Esther Nduta Maina</t>
  </si>
  <si>
    <t>Antony Waithaka</t>
  </si>
  <si>
    <t>Catherine Wambui Kabuki</t>
  </si>
  <si>
    <t>Judy Njeri</t>
  </si>
  <si>
    <t>Michael Kamiti</t>
  </si>
  <si>
    <t>Purity Wawira</t>
  </si>
  <si>
    <t>Esther Gitumbu</t>
  </si>
  <si>
    <t>Grace Akinyi</t>
  </si>
  <si>
    <t>Lucy Ngotho</t>
  </si>
  <si>
    <t>Nicholas Kamau Ngandu</t>
  </si>
  <si>
    <t>Dorcas Waithera Mbogo</t>
  </si>
  <si>
    <t>Andrew Thairu</t>
  </si>
  <si>
    <t>Josphat Kimando Mwangi</t>
  </si>
  <si>
    <t>Peterson Kamau Mumo</t>
  </si>
  <si>
    <t>Bonface Mukiria</t>
  </si>
  <si>
    <t>Peter Maina Chege</t>
  </si>
  <si>
    <t>Antony Chege Nduati</t>
  </si>
  <si>
    <t>Boniface Mulei Mutuku</t>
  </si>
  <si>
    <t>Gerald N. Maina</t>
  </si>
  <si>
    <t>Kenneth Munyua</t>
  </si>
  <si>
    <t>Paul Wamae</t>
  </si>
  <si>
    <t>Clarkson Ngugi Nguru</t>
  </si>
  <si>
    <t>Mose Karanja</t>
  </si>
  <si>
    <t>Harrison Kamau</t>
  </si>
  <si>
    <t>George Ndungu</t>
  </si>
  <si>
    <t>Eric Murage</t>
  </si>
  <si>
    <t>Linda Miriti</t>
  </si>
  <si>
    <t>Being payment of allowances while attending official duty to Nairobi C.O.B &amp; C.B.K</t>
  </si>
  <si>
    <t>1st,27th,30th Nov,11th,14th,29th,30thdec 2023</t>
  </si>
  <si>
    <t>Ann Wanjiku</t>
  </si>
  <si>
    <t>10th,14th,17th,22nd,24th,27th,28thNov,6th,7th,17th,21st,22nd Dec 2023</t>
  </si>
  <si>
    <t>Anthony Chege</t>
  </si>
  <si>
    <t>1st,10th,14th,17th,22nd,24th,27th,28thNov,6th,7th,17th,21st,22nd,29th,30thDec 2023</t>
  </si>
  <si>
    <t>11th,12th,18th,29th March,3rd,17th,24th,25th,29th April 2024</t>
  </si>
  <si>
    <t>1st,8th,13th,14th,15th,21st,25th,26th March,11th,18th,19th,22nd,23rd,30th April 2024</t>
  </si>
  <si>
    <t>1st,8th,13th,14th,15th,21st,25th,26th March,11th,18th,19th,22nd,23rd,25th,30th April 2024</t>
  </si>
  <si>
    <t>19th,23rd,24th,30thJan,7th,13th,20th,22nd feb 2024</t>
  </si>
  <si>
    <t>3rd,5th,9th,11th,12th,15th,17th,19th,26th,29th,30th Jan,8th,21st,28th feb 2024</t>
  </si>
  <si>
    <t>1st,10th,14th,17th,22nd,23rd,24th,27th,28th,29th,30thNov,6th,5th,7th,11th,17th,20th,21st,22nd,29th,30thDec 2023</t>
  </si>
  <si>
    <t>3rd,5th,9th,11th,19th,23rd,12th,13th,15th,17th,19th,26th,29th,30th Jan,8th,20th,21st,22nd,28th feb 2024</t>
  </si>
  <si>
    <t>HANNAH GACHANGI</t>
  </si>
  <si>
    <t>Being payment of allowances 1/4 per diem while for revenue officers  during issuance of bussiness permit</t>
  </si>
  <si>
    <t>Kiharu subcounty</t>
  </si>
  <si>
    <t>25th march  to 29th march 2024</t>
  </si>
  <si>
    <t>NANCY MWANGI</t>
  </si>
  <si>
    <t>JANE MUNGAI</t>
  </si>
  <si>
    <t>JOSEPHINE MAITERI</t>
  </si>
  <si>
    <t>ROBERT KANGETHE</t>
  </si>
  <si>
    <t>JOSEPHINE GITAU</t>
  </si>
  <si>
    <t>BRIAN OGUTU</t>
  </si>
  <si>
    <t>SWALE KIMANI</t>
  </si>
  <si>
    <t>Edwin Kimuyu</t>
  </si>
  <si>
    <t>Being payment of 35% per diem while  registering, compiling  during kra task in the county treasury archives</t>
  </si>
  <si>
    <t>HQ  offices and archives</t>
  </si>
  <si>
    <t>12th May to 25th may 2024</t>
  </si>
  <si>
    <t>Elias Karuku</t>
  </si>
  <si>
    <t>12th May to 7thjune2024</t>
  </si>
  <si>
    <t>Dorcas Waithera</t>
  </si>
  <si>
    <t>12th May to 2ndjune2024</t>
  </si>
  <si>
    <t>12th May to 27th may 2024</t>
  </si>
  <si>
    <t>Yvonne Wangari</t>
  </si>
  <si>
    <t>benson mulemba</t>
  </si>
  <si>
    <t>Pithon Wakahiga</t>
  </si>
  <si>
    <t>Judy Thuo</t>
  </si>
  <si>
    <t>Judy Njeri MBaru</t>
  </si>
  <si>
    <t xml:space="preserve">Being payment for  allowances for revenue </t>
  </si>
  <si>
    <t>ESTHER GITAU</t>
  </si>
  <si>
    <t>being payment of allowances for revenue supervisors while attending workshop at sports view on 26th to 28th June 2024</t>
  </si>
  <si>
    <t>sportsview</t>
  </si>
  <si>
    <t>26th to 28th june2024</t>
  </si>
  <si>
    <t>MERCY WAMBUI NDUATI</t>
  </si>
  <si>
    <t>JONAH WAGUNYA</t>
  </si>
  <si>
    <t>RAHAB WAMBUI THUO</t>
  </si>
  <si>
    <t>MARGARET WANJERI KANG’ANG’A</t>
  </si>
  <si>
    <t>NANCY WANGUGI KIBOI</t>
  </si>
  <si>
    <t>FLORENCE WANJIKU GAKUYA</t>
  </si>
  <si>
    <t>MILLICENT WANJIKU WAWERU</t>
  </si>
  <si>
    <t>BENARD KIMANI WANJIRU</t>
  </si>
  <si>
    <t>LEMMY GACHURU KABAKA</t>
  </si>
  <si>
    <t>ANTHONY KURIA</t>
  </si>
  <si>
    <t>STANLEY NYAGA</t>
  </si>
  <si>
    <t>RACHAEL WANJIRU GITHUKU</t>
  </si>
  <si>
    <t>JANE WAMBUI KINYANJUI</t>
  </si>
  <si>
    <t>JANE WANJIKU MAINA</t>
  </si>
  <si>
    <t xml:space="preserve">JOSEPHINE WAIRIMU MAITERI </t>
  </si>
  <si>
    <t>SABINA WANJIRU KAMAU</t>
  </si>
  <si>
    <t>CAROLINE NJOKI WANGARI</t>
  </si>
  <si>
    <t>MARGARET W MUREITHI</t>
  </si>
  <si>
    <t>PRISCILLAH WAHITO MWANGI</t>
  </si>
  <si>
    <t>FRANCIS KARANJA MWANGI</t>
  </si>
  <si>
    <t>JOSEPH NJOROGE NDUNGU</t>
  </si>
  <si>
    <t>THOMAS W GAKAHU</t>
  </si>
  <si>
    <t>JUDY N MBARU</t>
  </si>
  <si>
    <t>Samuel mathenge</t>
  </si>
  <si>
    <t>Being payment of allowances while at cob and national treasury</t>
  </si>
  <si>
    <t>4th june&amp; 7thjune 2024</t>
  </si>
  <si>
    <t>Joseph mwaura</t>
  </si>
  <si>
    <t xml:space="preserve">Being payment of per diem allowance for cec finance and his driver while at nairobi consaltative metting with CRA </t>
  </si>
  <si>
    <t>6th May 2024</t>
  </si>
  <si>
    <t>Clarkson ngugi</t>
  </si>
  <si>
    <t xml:space="preserve">Being payment of perdiem alloance while at naivasha workshop on access to justice </t>
  </si>
  <si>
    <t>10th  to15th june 2024</t>
  </si>
  <si>
    <t>Allowance</t>
  </si>
  <si>
    <t>Being payment of per diem allowance for cec finance and his driver while at nairobi karenoffice of the deputy president</t>
  </si>
  <si>
    <t>24th April  2024</t>
  </si>
  <si>
    <t>Being payment of per diem alloance  while attending an ifmis training at ksg nairobi</t>
  </si>
  <si>
    <t>Mary Wanjiru Kanyuira</t>
  </si>
  <si>
    <t>Catherine Nduta Ndungu</t>
  </si>
  <si>
    <t>FINANCE DEPARTMENT OMITTED ALLOWANCES FOR FY 2023/2024</t>
  </si>
  <si>
    <t xml:space="preserve">Being payment of allowance for Internal Audit annual seminar  at mombasa </t>
  </si>
  <si>
    <t>6-10 May 2024</t>
  </si>
  <si>
    <t>Timothy Njine</t>
  </si>
  <si>
    <t>Rose Kibandi</t>
  </si>
  <si>
    <t>David maina</t>
  </si>
  <si>
    <t>Joyce Waiyego</t>
  </si>
  <si>
    <t>Being payment of perdiem during a joint verification exercise</t>
  </si>
  <si>
    <t>5th July- 31 july 2023</t>
  </si>
  <si>
    <t>Samuel kaaga</t>
  </si>
  <si>
    <t>James Thuku</t>
  </si>
  <si>
    <t>Charles Njenga</t>
  </si>
  <si>
    <t>Elizabeth Kimemia</t>
  </si>
  <si>
    <t>Esther Muthoni</t>
  </si>
  <si>
    <t>Nokra Murang'a</t>
  </si>
  <si>
    <t>4th Aug -5th September 2023</t>
  </si>
  <si>
    <t>Emilyo Muchunu</t>
  </si>
  <si>
    <t>George Mburu</t>
  </si>
  <si>
    <t>James Kimotho</t>
  </si>
  <si>
    <t>Susan Kamotho</t>
  </si>
  <si>
    <t>Edward Irungu</t>
  </si>
  <si>
    <t>GRANDTOTAL</t>
  </si>
  <si>
    <t>Dates incurred</t>
  </si>
  <si>
    <t>Actual Beneficiary</t>
  </si>
  <si>
    <t xml:space="preserve">Amount to be paid </t>
  </si>
  <si>
    <t>Reference</t>
  </si>
  <si>
    <t>Meshack Kipkorir</t>
  </si>
  <si>
    <t xml:space="preserve">Being Allowances While Attending ICT Cyber SecurityTraining </t>
  </si>
  <si>
    <t>27th May To 31st May 2024</t>
  </si>
  <si>
    <t>Anthony Muturi Wambui</t>
  </si>
  <si>
    <t xml:space="preserve">Susan W. Kamotho </t>
  </si>
  <si>
    <t xml:space="preserve">Lydia Mugo </t>
  </si>
  <si>
    <t xml:space="preserve">Sammy Kanyi Muriuki </t>
  </si>
  <si>
    <t>Moses Githinji</t>
  </si>
  <si>
    <t xml:space="preserve">Ruth Kamau </t>
  </si>
  <si>
    <t xml:space="preserve">Ruth Kirai </t>
  </si>
  <si>
    <t xml:space="preserve">Teresa Njuguna </t>
  </si>
  <si>
    <t xml:space="preserve">Dennis M. Wambugu </t>
  </si>
  <si>
    <t>Shirleen Wamaru</t>
  </si>
  <si>
    <t>Bernard Warui</t>
  </si>
  <si>
    <t>Rachael Wanja</t>
  </si>
  <si>
    <t xml:space="preserve">Peter Kariuki </t>
  </si>
  <si>
    <t xml:space="preserve">Wycliff King’ori </t>
  </si>
  <si>
    <t xml:space="preserve">Samuel Gatuguta </t>
  </si>
  <si>
    <t>Abraham M. Kilonzo</t>
  </si>
  <si>
    <t>Jane Maingi</t>
  </si>
  <si>
    <t>Hezron Githinji</t>
  </si>
  <si>
    <t>Collins Gichohi</t>
  </si>
  <si>
    <t>Edwin Mariti</t>
  </si>
  <si>
    <t>James Ndaiga</t>
  </si>
  <si>
    <t>Nicholas Ngandu</t>
  </si>
  <si>
    <t>Robert Langat</t>
  </si>
  <si>
    <t>Francis Murimi</t>
  </si>
  <si>
    <t>Leornard Irungu</t>
  </si>
  <si>
    <t>Denis Njoroge</t>
  </si>
  <si>
    <t>Ruth Naserian</t>
  </si>
  <si>
    <t>Cyrus Nderitu Ngatia</t>
  </si>
  <si>
    <t>Kelvin Njau Kamita</t>
  </si>
  <si>
    <t xml:space="preserve">MESHACK  KIPKORIR </t>
  </si>
  <si>
    <t>BEING ALLOWANCES WHILE CONDUCTING LIQOUR LINCES SUPPORT ACRROS THE COUNTY</t>
  </si>
  <si>
    <t>MURANGA</t>
  </si>
  <si>
    <t>1ST TO 3RD JUNE 2023</t>
  </si>
  <si>
    <t>SUSAN W. KAMOTHO</t>
  </si>
  <si>
    <t>BEING ALLOWANCES WHILE CONDUVTING LIQOUR LINCES SUPPORT ACRROS THE COUNTY</t>
  </si>
  <si>
    <t>2nd TO 3RD JUNE 2023</t>
  </si>
  <si>
    <t>MESHACK KIPKORIR</t>
  </si>
  <si>
    <t xml:space="preserve">BEING ALLOWANCES WHILE ATTENDING A WORKSHOP AT SAFARICOM HEADQUARTERS </t>
  </si>
  <si>
    <t>NAIROBI</t>
  </si>
  <si>
    <t>12TH SEPT 2023</t>
  </si>
  <si>
    <t>SUSAN KAMOTHO</t>
  </si>
  <si>
    <t>ROBERT KIPKOECH</t>
  </si>
  <si>
    <t>12th SEPT 2023</t>
  </si>
  <si>
    <t>COLLINS MACHARIA</t>
  </si>
  <si>
    <t>BERNARD WARUI</t>
  </si>
  <si>
    <t>JAMES GATUNA</t>
  </si>
  <si>
    <t>BEING ALLOWANCES WHILE ATTENDING ICT COMMICTTEE INDUCTION WORKSHOP AT SUNSTAR NAIROBI</t>
  </si>
  <si>
    <t>21ST TO 23RD JULY 2023</t>
  </si>
  <si>
    <t xml:space="preserve">ANTHONY KIHARA </t>
  </si>
  <si>
    <t>21st TO 23RD JULY 2023</t>
  </si>
  <si>
    <t>BERNARD WARUI (DRIVER)</t>
  </si>
  <si>
    <t>BEING ALLOWANCE WHILE ON DUTY FOR THE INDUCTION WORKSHOP AT NAIVASHA</t>
  </si>
  <si>
    <t xml:space="preserve">NAIVASHA </t>
  </si>
  <si>
    <t>18TH TO 22ND AUGUST 2023</t>
  </si>
  <si>
    <t>MOSES GICTHINJI</t>
  </si>
  <si>
    <t>BEING ALLOWANCE WHILE  GEO SPATIAL  TRAINING AT KENYA SPACE AGENCY</t>
  </si>
  <si>
    <t>23RD OCT2023</t>
  </si>
  <si>
    <t xml:space="preserve">BEING ALLOWANCES WHILE CONDUCTION INPSECTION ,INSTALLATION, VERIFICATION AND DISTRIBUTION  OF HMIS COMPUTERS </t>
  </si>
  <si>
    <t xml:space="preserve"> 30TH DEC,2023 2ND, 3RD JAN 2024,6TH AND 7TH JAN 2024, 8TH,9TH,10TH,11TH</t>
  </si>
  <si>
    <t>Anthony Muturi</t>
  </si>
  <si>
    <t>Geoffrey Gatacha</t>
  </si>
  <si>
    <t xml:space="preserve"> 30th DEC,2023 2ND, 3RD JAN 2024,6TH AND 7TH JAN 2024, 8TH,9TH,10TH,11TH</t>
  </si>
  <si>
    <t>Lydia Mugo</t>
  </si>
  <si>
    <t>Eliud Kamau</t>
  </si>
  <si>
    <t>Denis Maina</t>
  </si>
  <si>
    <t>Joseph kamugi</t>
  </si>
  <si>
    <t>Jane Wanjiku</t>
  </si>
  <si>
    <t>Wycliffe Kingori</t>
  </si>
  <si>
    <t>Margaret Muthoni</t>
  </si>
  <si>
    <t>Peter Kariuki</t>
  </si>
  <si>
    <t>Nicholas Mwangi</t>
  </si>
  <si>
    <t>Charles Mwangi</t>
  </si>
  <si>
    <t>John Njomo</t>
  </si>
  <si>
    <t xml:space="preserve">Joshua Kariuki </t>
  </si>
  <si>
    <t>John wanyingi</t>
  </si>
  <si>
    <t>Anthony Njoroge</t>
  </si>
  <si>
    <t>Sam Kanyi</t>
  </si>
  <si>
    <t>Samuel Gatuguta</t>
  </si>
  <si>
    <t>Shirleen Wanjiku</t>
  </si>
  <si>
    <t>ICT DEPARTMENT</t>
  </si>
  <si>
    <t>INFRASTRUCTURE DEPARTMENT ALLOWANCES</t>
  </si>
  <si>
    <t>Actual beneficiaries</t>
  </si>
  <si>
    <t>Registration Fee(Kshs.)</t>
  </si>
  <si>
    <t>Maxwell Wachira</t>
  </si>
  <si>
    <t>Being payment of allowance while attending 5th Engineering Partnership Convention (EPC) 2024 at Nyeri</t>
  </si>
  <si>
    <t>7th-10th May 2024</t>
  </si>
  <si>
    <t>REC/FIN/VOL28/16</t>
  </si>
  <si>
    <t>Alex Kamau</t>
  </si>
  <si>
    <t>Jane Nyambura Mwangi</t>
  </si>
  <si>
    <t>Allowance while attending KENASA workshop training workshop for office administrators at Mombasa</t>
  </si>
  <si>
    <t>22nd - 26th April 2024</t>
  </si>
  <si>
    <t>REC/FIN/VOL28/18</t>
  </si>
  <si>
    <t>PUBLIC SERVICE &amp; ADMINISTRATION DEPARTMENT ALLOWANCES</t>
  </si>
  <si>
    <t xml:space="preserve"> Amount (Kshs.)</t>
  </si>
  <si>
    <t>Dr Winfred Mwangi</t>
  </si>
  <si>
    <t>Being of per diem Casual Employee Verification Exercise</t>
  </si>
  <si>
    <t>All sub-counties</t>
  </si>
  <si>
    <t>5th to 19th January, 2024</t>
  </si>
  <si>
    <t>Edward Mwangi</t>
  </si>
  <si>
    <t>Titus Waweru</t>
  </si>
  <si>
    <t>Gerald Irungu</t>
  </si>
  <si>
    <t>Caroline Kimani</t>
  </si>
  <si>
    <t>Godfrey Kidiga</t>
  </si>
  <si>
    <t>Patrobus Gachuru</t>
  </si>
  <si>
    <t>Ronald Agesa</t>
  </si>
  <si>
    <t>Edward Mwangi (Fuel &amp; Stationery)</t>
  </si>
  <si>
    <t>Elijah Ng’ang’a</t>
  </si>
  <si>
    <t>Being payment of per diemwhile attending NSSF Stakeholders Engagement Workshop</t>
  </si>
  <si>
    <t>23rd January, 2024</t>
  </si>
  <si>
    <t>Titus W. Muiruri</t>
  </si>
  <si>
    <t>Being of payment of per diem allowances while attending Consultative meeting on County Government Budget Manual</t>
  </si>
  <si>
    <t>22nd to 26th January, 2024</t>
  </si>
  <si>
    <t>Antony Muchoki</t>
  </si>
  <si>
    <t>Being payment of per diem while Delivering employees personal files to various ministries headquarters</t>
  </si>
  <si>
    <t xml:space="preserve">Nairobi </t>
  </si>
  <si>
    <t>6th December, 2023</t>
  </si>
  <si>
    <t>Julius Maina</t>
  </si>
  <si>
    <t>Naomi Gakenia</t>
  </si>
  <si>
    <t>Paul Wamai</t>
  </si>
  <si>
    <t>9/2/2023, 5/5/2023, 18/5/2023,13/6/2023, 26/7/2023, 10/8/2023</t>
  </si>
  <si>
    <t>2/12/2022, 26/7/2023, 10/8/2023, 14/9/2023</t>
  </si>
  <si>
    <t>Catherine Gitau</t>
  </si>
  <si>
    <t>26/7/2023, 10/8/2023</t>
  </si>
  <si>
    <t>Jedidah Mwangi</t>
  </si>
  <si>
    <t>16/9/2022, 14/10/2022, 17/11/2022, 16/5/2023, 8/6/2023, 26/7/2023, 31/8/2023, 4/9/2023</t>
  </si>
  <si>
    <t>John Mwangi</t>
  </si>
  <si>
    <t>2/12/2022, 10/8/2023</t>
  </si>
  <si>
    <t>26/7/2023</t>
  </si>
  <si>
    <t>Dr.Newton Mwangi</t>
  </si>
  <si>
    <t>Being payment of per diem allowances writing reort on Casual employees verification exercise</t>
  </si>
  <si>
    <t>29th January to 1st February 2024</t>
  </si>
  <si>
    <t>Dr.Winnie Mwangi</t>
  </si>
  <si>
    <t>Catherine Kamau</t>
  </si>
  <si>
    <t>31st January and 1st February 2024</t>
  </si>
  <si>
    <t>Agnes Kiwara</t>
  </si>
  <si>
    <t>Rebecca Kamande</t>
  </si>
  <si>
    <t>Richard Kamami</t>
  </si>
  <si>
    <t>Ignatius Kibe</t>
  </si>
  <si>
    <t>Being payment of per diem allowances writing report on Casual employees verification exercise</t>
  </si>
  <si>
    <t>Stephen Mwangi</t>
  </si>
  <si>
    <t>Dominic Mathenge</t>
  </si>
  <si>
    <t>Mary Baaro</t>
  </si>
  <si>
    <t>Dr.Elijah Ng'ang'a</t>
  </si>
  <si>
    <t>Stephen Mburu</t>
  </si>
  <si>
    <t>Samuel Kaaga</t>
  </si>
  <si>
    <t>Martin Kimani</t>
  </si>
  <si>
    <t>Caleb Otieno</t>
  </si>
  <si>
    <t>21st February, 2024</t>
  </si>
  <si>
    <t>Being payment of per diem allowances for Committee members processing christmas Gift Vouchers</t>
  </si>
  <si>
    <t>County HQ</t>
  </si>
  <si>
    <t>Kenneth Kihato</t>
  </si>
  <si>
    <t>Gerald Ndirangu</t>
  </si>
  <si>
    <t>Simon Maina</t>
  </si>
  <si>
    <t>Damaris Kiburi</t>
  </si>
  <si>
    <t>Stephen Gathua</t>
  </si>
  <si>
    <t>Stella Ndiang'ui</t>
  </si>
  <si>
    <t>Being payment of per diem while requesting payroll numbers and intergrating the payroll system</t>
  </si>
  <si>
    <t>4/12-2022-18/12/2022, 3/4/2023-6/4/2023, 13/3/2023-24/3/2023, 15/5/2023-19/5/2023</t>
  </si>
  <si>
    <t>Judy Mburu</t>
  </si>
  <si>
    <t>Jane Ndung'u</t>
  </si>
  <si>
    <t>Joyce Waithira</t>
  </si>
  <si>
    <t>Lisba Gichure</t>
  </si>
  <si>
    <t>Being payment of per diem allowance while attending KENASA Training workdhop for office Administrators</t>
  </si>
  <si>
    <t>Mombasa22/4/2024-26/4/2024</t>
  </si>
  <si>
    <t xml:space="preserve">Conference Fees </t>
  </si>
  <si>
    <t>Being payment of per diem while delivering personal file at ministry of water headquarter</t>
  </si>
  <si>
    <t>23/2/2024</t>
  </si>
  <si>
    <t>Being payment of per diem allowances while attending KDSP II County sensitization and capacity building in machakos</t>
  </si>
  <si>
    <t>machakos</t>
  </si>
  <si>
    <t>15/5/2024-16/5/2024</t>
  </si>
  <si>
    <t xml:space="preserve">Being payment of per diem allowances while attending quarterly consultative meeting </t>
  </si>
  <si>
    <t>kisii</t>
  </si>
  <si>
    <t>20/6/2024</t>
  </si>
  <si>
    <t>Being payment of transport while attending county complaints handling policy workshop Naivasha</t>
  </si>
  <si>
    <t>24/6/2024-26/6/2024</t>
  </si>
  <si>
    <t>Being payment of per diem while collecting personal file at ministry of water headquarter</t>
  </si>
  <si>
    <t>Thika</t>
  </si>
  <si>
    <t>25/10/2023</t>
  </si>
  <si>
    <t>30/10/2023</t>
  </si>
  <si>
    <t>Anthony Muchoki</t>
  </si>
  <si>
    <t>Being payment of per diem while deliverng personal file at ministry of Agriculture headquarter</t>
  </si>
  <si>
    <t>Felista Njoroge</t>
  </si>
  <si>
    <t>Being payment of per diem allowance while attending a Proficiency course at KSG</t>
  </si>
  <si>
    <t>KSG-Matuga</t>
  </si>
  <si>
    <t>1/47/2024-12/4/2024</t>
  </si>
  <si>
    <t>Grand Total</t>
  </si>
  <si>
    <t>AGRICULTURE DEPARTMENT ALLOWANCES</t>
  </si>
  <si>
    <t>Participation fee</t>
  </si>
  <si>
    <t>Daniel Gitahi</t>
  </si>
  <si>
    <t xml:space="preserve">Attending Kephra workshop </t>
  </si>
  <si>
    <t>9/11/23 -10/11/23</t>
  </si>
  <si>
    <t>James Nyaga</t>
  </si>
  <si>
    <t>Stephen Ndichu</t>
  </si>
  <si>
    <t xml:space="preserve">While collecting vet licences </t>
  </si>
  <si>
    <t>27/10/23</t>
  </si>
  <si>
    <t>REC/MCG/FIN28/16</t>
  </si>
  <si>
    <t>Kiringai Kamau</t>
  </si>
  <si>
    <t>While attending Meteorological meeting</t>
  </si>
  <si>
    <t>25/9/23</t>
  </si>
  <si>
    <t>Dr Appollo Maina</t>
  </si>
  <si>
    <t>Michael Nzau</t>
  </si>
  <si>
    <t>Samuel Muigai</t>
  </si>
  <si>
    <t>Albert Wanyingi</t>
  </si>
  <si>
    <t>While collecting Pestcides</t>
  </si>
  <si>
    <t>Anthony Kanai</t>
  </si>
  <si>
    <t>Rachael Thongo</t>
  </si>
  <si>
    <t xml:space="preserve">While attending Kenasa Workshop </t>
  </si>
  <si>
    <t>21/4/24-26/4/24</t>
  </si>
  <si>
    <t>REC/MCG/FIN28/18</t>
  </si>
  <si>
    <t>Dr William Mwangi</t>
  </si>
  <si>
    <t xml:space="preserve">while attending Govenable design clinic </t>
  </si>
  <si>
    <t>nairobi</t>
  </si>
  <si>
    <t>23/5/23 -25/5/23</t>
  </si>
  <si>
    <t>while attending pre publication workshop</t>
  </si>
  <si>
    <t>9/11/23-10/11/23</t>
  </si>
  <si>
    <t>Paul Njoroge</t>
  </si>
  <si>
    <t>while attending Avocado workshop</t>
  </si>
  <si>
    <t>23/5/23-24/5/23</t>
  </si>
  <si>
    <t>samuel Mathenge</t>
  </si>
  <si>
    <t>while attending CEREB health sector workshop</t>
  </si>
  <si>
    <t>5/12/23-7/12/23</t>
  </si>
  <si>
    <t xml:space="preserve">while attending Nationa wage bill conference </t>
  </si>
  <si>
    <t>14/4/24-17/4/24</t>
  </si>
  <si>
    <t>while attending Avocado taskforce workshop</t>
  </si>
  <si>
    <t>17/4/24-19/4/24</t>
  </si>
  <si>
    <t>PUBLIC SERVICE BOARD ALLOWANCES</t>
  </si>
  <si>
    <t>Catherine Wanjiku Kamau</t>
  </si>
  <si>
    <t xml:space="preserve">Attending the E - Human resource management program </t>
  </si>
  <si>
    <t>Arusha</t>
  </si>
  <si>
    <t>3rd to 7th June 2024</t>
  </si>
  <si>
    <t>477,576</t>
  </si>
  <si>
    <t>79596</t>
  </si>
  <si>
    <t>0</t>
  </si>
  <si>
    <t xml:space="preserve">Agnes  Kiwara </t>
  </si>
  <si>
    <t>334,224</t>
  </si>
  <si>
    <t>55704</t>
  </si>
  <si>
    <t>Stephen Macharia</t>
  </si>
  <si>
    <t>James Otieno</t>
  </si>
  <si>
    <t>200376</t>
  </si>
  <si>
    <t>33396</t>
  </si>
  <si>
    <t>Being payment of allowance while attending the Consultative meeting on emerging HR  issues workshop November  28th 2023</t>
  </si>
  <si>
    <t>28th November 2023</t>
  </si>
  <si>
    <t>Being payment of allowance while attending the Consultative meeting on emerging HR  issues workshop November 28th  2023</t>
  </si>
  <si>
    <t>James Caleb</t>
  </si>
  <si>
    <t>Being allowance while at Government printers Nairobi 14th December 2023</t>
  </si>
  <si>
    <t>14th December 2023</t>
  </si>
  <si>
    <t>7700</t>
  </si>
  <si>
    <t>Being allowance while attending the 2023 CPSB annual convention at Mombasa</t>
  </si>
  <si>
    <t xml:space="preserve">October  23rd-27th 2023 </t>
  </si>
  <si>
    <t>16800</t>
  </si>
  <si>
    <t>100800</t>
  </si>
  <si>
    <t>10000</t>
  </si>
  <si>
    <t>14000</t>
  </si>
  <si>
    <t>84000</t>
  </si>
  <si>
    <t>Richard  Kamami</t>
  </si>
  <si>
    <t xml:space="preserve">Being payment of subsistence allowance to Chair CPSB driver while on official duty with the Chair CPSB on various dates </t>
  </si>
  <si>
    <t>26th &amp; 29th September 2023,24th &amp; 26th October 2023,14th &amp; 19th November 2023</t>
  </si>
  <si>
    <t>6300</t>
  </si>
  <si>
    <t>37800</t>
  </si>
  <si>
    <t>27th &amp; 29th January 2021,10th,11th ,13th &amp; 26th  February 2021, 1st,8th,9th March 2021,9th,12th,14th,20th &amp;26th April 2021</t>
  </si>
  <si>
    <t>3465</t>
  </si>
  <si>
    <t>48510</t>
  </si>
  <si>
    <t>Serah Wanjiku</t>
  </si>
  <si>
    <t xml:space="preserve">Being allowance while attending the cyber security training </t>
  </si>
  <si>
    <t>17th to 21st June 2024</t>
  </si>
  <si>
    <t>77200</t>
  </si>
  <si>
    <t>11200</t>
  </si>
  <si>
    <t>67200</t>
  </si>
  <si>
    <t>Eliud  Kamau  Mucheru</t>
  </si>
  <si>
    <t xml:space="preserve">Attending the IHRM 10th annual congress from </t>
  </si>
  <si>
    <t>94000</t>
  </si>
  <si>
    <t>Susan Gathuku</t>
  </si>
  <si>
    <t>47800</t>
  </si>
  <si>
    <t>Attending the rescheduled  quartely consultative meeting with the chairperson for the cpsb</t>
  </si>
  <si>
    <t>Kisii</t>
  </si>
  <si>
    <t>18th to 22nd  Ju ne 2024</t>
  </si>
  <si>
    <t>nil</t>
  </si>
  <si>
    <t>18th to 22nd  June 2024</t>
  </si>
  <si>
    <t>25200</t>
  </si>
  <si>
    <t>Ann Nyambura Kamau</t>
  </si>
  <si>
    <t xml:space="preserve">Being payment of allowance while attending KENASA workshop April 22nd to 26th </t>
  </si>
  <si>
    <t xml:space="preserve">Being allowance while attending the national wage bill conference  </t>
  </si>
  <si>
    <t>April 2024 15th - 17th 2024</t>
  </si>
  <si>
    <t>56000</t>
  </si>
  <si>
    <t>58000</t>
  </si>
  <si>
    <t>2000</t>
  </si>
  <si>
    <t>Caleb James</t>
  </si>
  <si>
    <t>TRADE DEPARTMENT ALLOWANCES</t>
  </si>
  <si>
    <t>Nahashon Irungu</t>
  </si>
  <si>
    <t>Being payment of allowance while attending the legal technical workshop on agriculture cess produce and other market related levies.</t>
  </si>
  <si>
    <t>11-16/2/2024</t>
  </si>
  <si>
    <t>Being payment of allowances to staff undertaking weights and measures verification exercise  in the county</t>
  </si>
  <si>
    <t>Muranga</t>
  </si>
  <si>
    <t>12/2/2024-25/03/2024</t>
  </si>
  <si>
    <t>Harrison Giteru</t>
  </si>
  <si>
    <t>Stephen Murigi</t>
  </si>
  <si>
    <t>Simon Ichahuria</t>
  </si>
  <si>
    <t>Being payment of allowances while at Nyeri, office of the Auditor General</t>
  </si>
  <si>
    <t>12/01/24, 11/04/24,7/5/24,14/5/24</t>
  </si>
  <si>
    <t>Paul Mugo</t>
  </si>
  <si>
    <t>Being payment of allowances for attending madaraka day celebrations at Masinde muliro stadium Kanduyi bungoma county on 1st June 2024</t>
  </si>
  <si>
    <t>Bungoma</t>
  </si>
  <si>
    <t>31-02/6/2024</t>
  </si>
  <si>
    <t>Being payment of allowances for attending madaraka day celebrations at Masinde muliro stadium Kanduyi bungoma county on 1st June 2025</t>
  </si>
  <si>
    <t>31-02/6/2025</t>
  </si>
  <si>
    <t>Being payment of allowances and transport while attending a workshop on PPP for county executive committee members and c.o in charge of investment</t>
  </si>
  <si>
    <t>10-15/6/24</t>
  </si>
  <si>
    <t>Vainusa Yussuf</t>
  </si>
  <si>
    <t>Being payment of allowances to staff attending the kenya industrialization conference 2023 in Nairobi</t>
  </si>
  <si>
    <t>Vainusa Aburo</t>
  </si>
  <si>
    <t>Stanley Nderitu</t>
  </si>
  <si>
    <t>John Nderu</t>
  </si>
  <si>
    <t>Being payment of allowancesa while attending quarterly meeting of directors of cooperatives in Naivasha</t>
  </si>
  <si>
    <t>9-10/05/2024</t>
  </si>
  <si>
    <t>Vainusa Y. Aburo</t>
  </si>
  <si>
    <t>Being facilitation for a meeting with Kihoya market traders for slots allocation for the new market</t>
  </si>
  <si>
    <t>Kihoya</t>
  </si>
  <si>
    <t>Traders</t>
  </si>
  <si>
    <t>Being payment of transport allowances for staff and members attending the Kanyenyaini market launch function</t>
  </si>
  <si>
    <t>Kanyenyaini</t>
  </si>
  <si>
    <t>Staff</t>
  </si>
  <si>
    <t>Family Bank</t>
  </si>
  <si>
    <t>Being payment of transport allowance to staff and LMFC officials during the mango sensitization meeting held at Kenol police station hall on 03/10/24</t>
  </si>
  <si>
    <t>Kenol</t>
  </si>
  <si>
    <t>Kenya Commercial Bank</t>
  </si>
  <si>
    <t>Being payment to facilitate staff transport &amp; allowances during mcc factory transfer to MCCU in Maragua</t>
  </si>
  <si>
    <t>Maragua</t>
  </si>
  <si>
    <t>COORDINATION ALLOWANCES PENDING BILLS</t>
  </si>
  <si>
    <t xml:space="preserve">Being payment of allowance while attending HRM seminar </t>
  </si>
  <si>
    <t>3-7 June 2024</t>
  </si>
  <si>
    <t>-</t>
  </si>
  <si>
    <t>Alice Wambui</t>
  </si>
  <si>
    <t>Being payment of allowances</t>
  </si>
  <si>
    <t>Moses Karanja</t>
  </si>
  <si>
    <t>Being payment of allowance while attending Governors retreat</t>
  </si>
  <si>
    <t>1-5 Aug 2023</t>
  </si>
  <si>
    <t>Boniface Muya</t>
  </si>
  <si>
    <t>Being payment of allowance while attending county executive Audit committee conference</t>
  </si>
  <si>
    <t>23-27 Oct 2023</t>
  </si>
  <si>
    <t>Charles Mbuthia</t>
  </si>
  <si>
    <t>Being payment of allowance while attending KICOSCA games</t>
  </si>
  <si>
    <t>Meru</t>
  </si>
  <si>
    <t>21-23 Aug 2023</t>
  </si>
  <si>
    <t>James Mugo</t>
  </si>
  <si>
    <t>Francis Maina</t>
  </si>
  <si>
    <t>Being payment of allowance while attending effective security management</t>
  </si>
  <si>
    <t>8-13 June 2024</t>
  </si>
  <si>
    <t>Samuel Mwangi</t>
  </si>
  <si>
    <t>Patrick Chege</t>
  </si>
  <si>
    <t>Newton Mwangi</t>
  </si>
  <si>
    <t>Being payment of allowance while attending dissemination of ADR</t>
  </si>
  <si>
    <t>7-9 May 2024</t>
  </si>
  <si>
    <t>Newton Mwa</t>
  </si>
  <si>
    <t>Being payment of allowance while attending advanced training on effective communication and security management</t>
  </si>
  <si>
    <t>Kisumu</t>
  </si>
  <si>
    <t>26-31 May 2024</t>
  </si>
  <si>
    <t>Samuel Mungai</t>
  </si>
  <si>
    <t>Being payment of allowance while attending national strategy shelter public participation forum</t>
  </si>
  <si>
    <t>1-5 May 2024</t>
  </si>
  <si>
    <t>Benard Kariuki</t>
  </si>
  <si>
    <t>Bilha Muchiri</t>
  </si>
  <si>
    <t>Peterson Muriuki</t>
  </si>
  <si>
    <t>Being payment of facilitation  while attending county exercutive audit committee and heads of internal audit sensitization form</t>
  </si>
  <si>
    <t xml:space="preserve">Leonard </t>
  </si>
  <si>
    <t xml:space="preserve">Being payment of allowance while attending editors guild annual covention </t>
  </si>
  <si>
    <t>29 Nov-4 DEC 2023</t>
  </si>
  <si>
    <t xml:space="preserve">Being payment of allowance for IGRTC forum </t>
  </si>
  <si>
    <t>3-6 March 2024</t>
  </si>
  <si>
    <t xml:space="preserve">Esther Maina </t>
  </si>
  <si>
    <t>Being payment of allowance while attending quaterly meeting for county directors of communication</t>
  </si>
  <si>
    <t>21-23 may 2024</t>
  </si>
  <si>
    <t xml:space="preserve">Being payment of allowance while attending 4th women in HR annual convention </t>
  </si>
  <si>
    <t>6-10 March 2023</t>
  </si>
  <si>
    <t>Being payment of allowance for fire officers while attending EMS symposium</t>
  </si>
  <si>
    <t>13-18 Nov 2023</t>
  </si>
  <si>
    <t>Lawrence Kinyanjui</t>
  </si>
  <si>
    <t>Rose wangari</t>
  </si>
  <si>
    <t>Julius mwangi</t>
  </si>
  <si>
    <t>Stanley Karanja</t>
  </si>
  <si>
    <t>Jullin Mwaniki</t>
  </si>
  <si>
    <t>Alex njuguna</t>
  </si>
  <si>
    <t>Caroline Muthoni</t>
  </si>
  <si>
    <t>Joseph macharia</t>
  </si>
  <si>
    <t xml:space="preserve">Jackson Macharia </t>
  </si>
  <si>
    <t>Allan Mwangi</t>
  </si>
  <si>
    <t>Isaac Kagoko</t>
  </si>
  <si>
    <t>Boniface Mulei</t>
  </si>
  <si>
    <t xml:space="preserve">John Njuguna </t>
  </si>
  <si>
    <t>Alice Muthoni</t>
  </si>
  <si>
    <t>Chrispus</t>
  </si>
  <si>
    <t>Peter Mukuria</t>
  </si>
  <si>
    <t>Mary Njeri</t>
  </si>
  <si>
    <t>Antony Ngugi</t>
  </si>
  <si>
    <t>Daniel Mburu</t>
  </si>
  <si>
    <t>H.E Irungu kangata</t>
  </si>
  <si>
    <t>Being payment of allowance attending COG meeting</t>
  </si>
  <si>
    <t>14.3.2024</t>
  </si>
  <si>
    <t>Peter Mbogo</t>
  </si>
  <si>
    <t>Eric   Murathe</t>
  </si>
  <si>
    <t>George Ndugu</t>
  </si>
  <si>
    <t>Moses Karange</t>
  </si>
  <si>
    <t>Andrew Ngure</t>
  </si>
  <si>
    <t>Wallace Wanjohi</t>
  </si>
  <si>
    <t>Peter Thuita</t>
  </si>
  <si>
    <t>Peter Mbogo K</t>
  </si>
  <si>
    <t>Being payment of allowance whileattending wage bill conference</t>
  </si>
  <si>
    <t>17.4.2024</t>
  </si>
  <si>
    <t>H.E Irungu Kangata</t>
  </si>
  <si>
    <t xml:space="preserve">Moses  Karange </t>
  </si>
  <si>
    <t>Eric Murathe</t>
  </si>
  <si>
    <t>Linda muriti</t>
  </si>
  <si>
    <t xml:space="preserve">Peter Thuita </t>
  </si>
  <si>
    <t>Being payment of allowance while attending Kenya urban support program</t>
  </si>
  <si>
    <t>7.5.2024</t>
  </si>
  <si>
    <t>Being payment of allowance while attending COG meeting</t>
  </si>
  <si>
    <t>6.5.2024</t>
  </si>
  <si>
    <t>Andrew Ngore</t>
  </si>
  <si>
    <t>George NDUNGU</t>
  </si>
  <si>
    <t>Being allowance while attending a meeting on devolved system of government</t>
  </si>
  <si>
    <t>17/4/2024</t>
  </si>
  <si>
    <t>27.3.2024</t>
  </si>
  <si>
    <t>Philomen KibIRU</t>
  </si>
  <si>
    <t>Being payment of allowance while attending standing committee on trade</t>
  </si>
  <si>
    <t>28/5/2024</t>
  </si>
  <si>
    <t>Philomen Kibiku</t>
  </si>
  <si>
    <t>Benard Karuiki</t>
  </si>
  <si>
    <t>Esther Maina</t>
  </si>
  <si>
    <t>Nicholus Ngandu</t>
  </si>
  <si>
    <t>Boniface mukiria</t>
  </si>
  <si>
    <t>Josphat Kimando</t>
  </si>
  <si>
    <t>Samuel Murigi</t>
  </si>
  <si>
    <t>Peterson Mumo</t>
  </si>
  <si>
    <t>Catherine Wambui</t>
  </si>
  <si>
    <t>Being payment of allowance while delivering letters to KRA</t>
  </si>
  <si>
    <t>21st &amp;24th May 24</t>
  </si>
  <si>
    <t>Being payment of allowance while attending Kalasha award ceremony</t>
  </si>
  <si>
    <t>27-29.3.2024</t>
  </si>
  <si>
    <t>Benard Wanyoike</t>
  </si>
  <si>
    <t>H.E Stephen Munania</t>
  </si>
  <si>
    <t>Being payment of allowance while attending water and sanitation conference</t>
  </si>
  <si>
    <t>6-8.3.2024</t>
  </si>
  <si>
    <t>Peter Karia Kamau</t>
  </si>
  <si>
    <t xml:space="preserve">Charles Mbuthia </t>
  </si>
  <si>
    <t>Alice Watiri</t>
  </si>
  <si>
    <t>Being payment of allowance while attending Youth Connect summit</t>
  </si>
  <si>
    <t>8-12.12.2023</t>
  </si>
  <si>
    <t>Peter Karuiki  Kamau</t>
  </si>
  <si>
    <t>Peter kuria Kamau</t>
  </si>
  <si>
    <t>Philemon kibiru</t>
  </si>
  <si>
    <t>Being payment of allowance while attending PAC meeting</t>
  </si>
  <si>
    <t>30.5.2024</t>
  </si>
  <si>
    <t xml:space="preserve">Boniface Mukiria </t>
  </si>
  <si>
    <t>Josphjat Kimando</t>
  </si>
  <si>
    <t>Peterson  Mumo</t>
  </si>
  <si>
    <t>Being payment of allowance while attending leadership award ceremony</t>
  </si>
  <si>
    <t xml:space="preserve"> Catherine wambui</t>
  </si>
  <si>
    <t>Being payment of allowance Agri-preneur meeting</t>
  </si>
  <si>
    <t>25.4.2024</t>
  </si>
  <si>
    <t>Alice Kiatiri Kiamui</t>
  </si>
  <si>
    <t>Being payment of allowance while attendingnational wage bill conference</t>
  </si>
  <si>
    <t>15-17.4.2024</t>
  </si>
  <si>
    <t>Peter Kuria</t>
  </si>
  <si>
    <t>Peter  Kuriuki</t>
  </si>
  <si>
    <t xml:space="preserve">James Mugo Maina </t>
  </si>
  <si>
    <t>Being payment of allowance while atytending national digital summit</t>
  </si>
  <si>
    <t>21-23.3.2023</t>
  </si>
  <si>
    <t>Antony Wambui</t>
  </si>
  <si>
    <t>Being payment of allowance while attendin cyber crime summit</t>
  </si>
  <si>
    <t>18.10.20234</t>
  </si>
  <si>
    <t>19.2.2024</t>
  </si>
  <si>
    <t>Dedan Kimani</t>
  </si>
  <si>
    <t>Being payment of allowance on official duty to Siaya</t>
  </si>
  <si>
    <t>Siaya</t>
  </si>
  <si>
    <t>29.4.2024</t>
  </si>
  <si>
    <t>Being payment of allowance whille attending Enginners convention</t>
  </si>
  <si>
    <t>11.6.2024</t>
  </si>
  <si>
    <t>7-10.5.2024</t>
  </si>
  <si>
    <t>CathrineWambui</t>
  </si>
  <si>
    <t>Being allowance while delivering letters to KRA</t>
  </si>
  <si>
    <t>21/24.5.2024</t>
  </si>
  <si>
    <t>Being payment of allowance while attending administrator workshop</t>
  </si>
  <si>
    <t>Turkana</t>
  </si>
  <si>
    <t>6-10.6.2024</t>
  </si>
  <si>
    <t>Dorcas Irungu</t>
  </si>
  <si>
    <t>Being payment of allowance while attending ACPK seminar</t>
  </si>
  <si>
    <t>27 .10-1.11.2023</t>
  </si>
  <si>
    <t>Being payment of registration ACPK</t>
  </si>
  <si>
    <t>Elizabeth Kamau</t>
  </si>
  <si>
    <t>KENASA workshop at Mombasa allowance</t>
  </si>
  <si>
    <t>22nd-26th April 2024</t>
  </si>
  <si>
    <t>elizabeth kamau</t>
  </si>
  <si>
    <t>S/NO</t>
  </si>
  <si>
    <t>FY</t>
  </si>
  <si>
    <t>DEPARTMENT</t>
  </si>
  <si>
    <t>DESCRIPTION</t>
  </si>
  <si>
    <t>Jakago Agencies</t>
  </si>
  <si>
    <t>Mwajas Traders</t>
  </si>
  <si>
    <t>Urban lines consultants</t>
  </si>
  <si>
    <t>4472 and 4473</t>
  </si>
  <si>
    <t>cooperatives</t>
  </si>
  <si>
    <t>health</t>
  </si>
  <si>
    <t>LANDS</t>
  </si>
  <si>
    <t>Supply of items during menstrual hygiene day</t>
  </si>
  <si>
    <t>Training proposal for professional inbuilt in environment</t>
  </si>
  <si>
    <t>OUTSTANDING  AMOUNT 30/6/2024</t>
  </si>
  <si>
    <t>CATEGORY</t>
  </si>
  <si>
    <t>REC</t>
  </si>
  <si>
    <t>TERRESTIAL TRAVEL AND TOURS</t>
  </si>
  <si>
    <t>SUNSTAR HOTEL</t>
  </si>
  <si>
    <t>MASS INVESTMENT LTD</t>
  </si>
  <si>
    <t>KIKAMARA ENTERPRISES</t>
  </si>
  <si>
    <t>UNITY UNIQUE TRADERS</t>
  </si>
  <si>
    <t>NDUNGLEEH GENERAL</t>
  </si>
  <si>
    <t>HERMA AGENCIES</t>
  </si>
  <si>
    <t>DIADEMS HEALTH CARE LTD</t>
  </si>
  <si>
    <t>PRIME HEALTH PHARMA LTD</t>
  </si>
  <si>
    <t>KANGEMA SUPPLIES LTD</t>
  </si>
  <si>
    <t>NATION MEDIA GROUP</t>
  </si>
  <si>
    <t>TELEFLEX MEDICAL TECHNOLOGIES</t>
  </si>
  <si>
    <t>SOWAJO GENERALS SUPPLIES</t>
  </si>
  <si>
    <t>EXPRESSION PRINTER &amp; STATIONERS</t>
  </si>
  <si>
    <t>CENTRADIN GLOBAL LTD</t>
  </si>
  <si>
    <t>KENYA SCHOOL OF GOVERNMENT</t>
  </si>
  <si>
    <t>THE KENYAN ALLIANCE INSURANCE COMPANY LTD</t>
  </si>
  <si>
    <t>KANGARI UNITED DAIRY COOPERATIVE SOCIETY</t>
  </si>
  <si>
    <t>KIDRA ENTERPRISE LTD</t>
  </si>
  <si>
    <t>INFOKYLE CONSULTANTS</t>
  </si>
  <si>
    <t>KIGORO DAIRY COOPERATIVE SOCIETY</t>
  </si>
  <si>
    <t>TRAVEL SHORES AFRICA LTD</t>
  </si>
  <si>
    <t>NEW NGINDA DAIRY</t>
  </si>
  <si>
    <t>GOLDEN PALM BREEZE HOTEL</t>
  </si>
  <si>
    <t>PATMUT GENERAL SUPPLIES</t>
  </si>
  <si>
    <t>MAGUNA ANDU WHOLESALERS LTD</t>
  </si>
  <si>
    <t>COORDINATION</t>
  </si>
  <si>
    <t>EDUCATION</t>
  </si>
  <si>
    <t>ENVIRONMENT</t>
  </si>
  <si>
    <t>FINANCE</t>
  </si>
  <si>
    <t>HEALTH</t>
  </si>
  <si>
    <t>PSA</t>
  </si>
  <si>
    <t>TRADE/COOPERATIVES/AGRIBUSINESS</t>
  </si>
  <si>
    <t>YOUTH/SPORTS/YS</t>
  </si>
  <si>
    <t>NO 06956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</si>
  <si>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</si>
  <si>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NONE</t>
  </si>
  <si>
    <t>07288 , 07454 , 06682</t>
  </si>
  <si>
    <t>07609/08030/07627</t>
  </si>
  <si>
    <t>06812,   06709,   16910,   15640,   11615,   12106,   11034,   11929,   11665,   11278,   15731,   12514,   12125,   12111,   12124,   19661,   12112,   12140,   19662,   12121,   19651,   19655,   11563</t>
  </si>
  <si>
    <t>06382,   06302,   06319</t>
  </si>
  <si>
    <t>10285-11920 TO 10517</t>
  </si>
  <si>
    <t>10478,   11896,   10688,   06570,   07140,   06683,   06885,   07290,   06864,   10585,   06948,   07529,   06917,   07734</t>
  </si>
  <si>
    <t>07207</t>
  </si>
  <si>
    <t>MCG/090/2019-2021</t>
  </si>
  <si>
    <t>04866</t>
  </si>
  <si>
    <t xml:space="preserve">NONE </t>
  </si>
  <si>
    <t>07582</t>
  </si>
  <si>
    <t>07219</t>
  </si>
  <si>
    <t>AIR TICKETS</t>
  </si>
  <si>
    <t>CONFERENCE PACKAGE</t>
  </si>
  <si>
    <t xml:space="preserve">SUPPLY OF SUGAR FOR ECD </t>
  </si>
  <si>
    <t>TREE SEEDLINGS</t>
  </si>
  <si>
    <t>Garbage collection in Murang'a town</t>
  </si>
  <si>
    <t>STATIONERIES</t>
  </si>
  <si>
    <t>food stuff supply</t>
  </si>
  <si>
    <t>MEDICAL DRUGS</t>
  </si>
  <si>
    <t>Supply of pharmaceuticals</t>
  </si>
  <si>
    <t>SUPPLY OF FOODSTUFF</t>
  </si>
  <si>
    <t>Media services</t>
  </si>
  <si>
    <t>Supply of non pharmaceuticals at MCRH</t>
  </si>
  <si>
    <t>FOODSTUFF OPERATIONS</t>
  </si>
  <si>
    <t>Stationery supply</t>
  </si>
  <si>
    <t>HOSPITAL OPERTATIONS</t>
  </si>
  <si>
    <t>Training fee for Officers</t>
  </si>
  <si>
    <t>WIBA/GENERAL INSURANCE</t>
  </si>
  <si>
    <t>MCCU</t>
  </si>
  <si>
    <t>SUPPLY OF BRANDED WHITE DUST COATS for small and medium enterprises</t>
  </si>
  <si>
    <t>Branded Ufundi kwa Vijana Tshirts for Wachuuzi sacco launching Murang'a south</t>
  </si>
  <si>
    <t>Aitickets to Dubai</t>
  </si>
  <si>
    <t>Supply of food</t>
  </si>
  <si>
    <t>SUPPLY OF SPORTS EQUIPMENTS</t>
  </si>
  <si>
    <t>SUPPLY OF FOODSTUFFS</t>
  </si>
  <si>
    <t>DEV</t>
  </si>
  <si>
    <t>Air Fares Travel Agency</t>
  </si>
  <si>
    <t>25/1/2023</t>
  </si>
  <si>
    <t>Coordination</t>
  </si>
  <si>
    <t>Airticket to Israel for Deputy Governor</t>
  </si>
  <si>
    <t>2020/2021</t>
  </si>
  <si>
    <t>2021/2022</t>
  </si>
  <si>
    <t>2019/2020,   2020/2021,   2021/2022</t>
  </si>
  <si>
    <t>2020-2022</t>
  </si>
  <si>
    <t>2019/2020</t>
  </si>
  <si>
    <t xml:space="preserve"> 2022/2023</t>
  </si>
  <si>
    <t xml:space="preserve">Agribase Consultants </t>
  </si>
  <si>
    <t>Alva Ventures Ltd</t>
  </si>
  <si>
    <t>Pointvale Ventures</t>
  </si>
  <si>
    <t>Winwood International Agencies</t>
  </si>
  <si>
    <t>Solata Farm ltd</t>
  </si>
  <si>
    <t>D Wanduh Logistics</t>
  </si>
  <si>
    <t>Rismo Ltd</t>
  </si>
  <si>
    <t>Dolkam International Company</t>
  </si>
  <si>
    <t>Neighbour Option Ltd</t>
  </si>
  <si>
    <t xml:space="preserve">Tripplemwa Enterprises </t>
  </si>
  <si>
    <t>Edymacs General Supplies</t>
  </si>
  <si>
    <t>Institute of Human Resource Management</t>
  </si>
  <si>
    <t xml:space="preserve">Keila Ventures </t>
  </si>
  <si>
    <t>Clearline Merchants Ltd</t>
  </si>
  <si>
    <t>24/11/2021</t>
  </si>
  <si>
    <t>17/3/2021</t>
  </si>
  <si>
    <t>21/1/2022</t>
  </si>
  <si>
    <t>31/12/2021</t>
  </si>
  <si>
    <t>20/8/2021</t>
  </si>
  <si>
    <t>20/4/2021</t>
  </si>
  <si>
    <t>24/5/2022</t>
  </si>
  <si>
    <t>18/6/2024</t>
  </si>
  <si>
    <t>17/1/2022</t>
  </si>
  <si>
    <t>03778</t>
  </si>
  <si>
    <t>03780</t>
  </si>
  <si>
    <t>06915/05922</t>
  </si>
  <si>
    <t>06440</t>
  </si>
  <si>
    <t>08103/08103</t>
  </si>
  <si>
    <t>06409</t>
  </si>
  <si>
    <t>2019/2021</t>
  </si>
  <si>
    <t>Agriculture/Livestock</t>
  </si>
  <si>
    <t>Finance</t>
  </si>
  <si>
    <t>Health</t>
  </si>
  <si>
    <t>Infrastructure</t>
  </si>
  <si>
    <t>PSA/ICT</t>
  </si>
  <si>
    <t>Trade/Cooperatives</t>
  </si>
  <si>
    <t>Water/Irrigation</t>
  </si>
  <si>
    <t>Supply of avocado seedlings</t>
  </si>
  <si>
    <t xml:space="preserve">Supply of RVF vaccine </t>
  </si>
  <si>
    <t>Supply of maize stickers</t>
  </si>
  <si>
    <t xml:space="preserve">Supply of flurmethrin &amp; pour on acaricide </t>
  </si>
  <si>
    <t>Supply of accountable  documents</t>
  </si>
  <si>
    <t>Supply of non pharms</t>
  </si>
  <si>
    <t>Grading/gravelling works of Kahatia&amp; gatuya town access road Murarandia ward</t>
  </si>
  <si>
    <t>Grading/graveling,drainage works of Mutehia/ACK junction access road</t>
  </si>
  <si>
    <t xml:space="preserve">Electrical fault diagnosis &amp; repair for High mast &amp; street lights ta Gatanga Kandara </t>
  </si>
  <si>
    <t>Training costs</t>
  </si>
  <si>
    <t>Printing services</t>
  </si>
  <si>
    <t>Supply of plastic tanks</t>
  </si>
  <si>
    <t>Locksmith Auto Centre</t>
  </si>
  <si>
    <t>Delta Guards LTD</t>
  </si>
  <si>
    <t>Glosec Services Limited</t>
  </si>
  <si>
    <t>Jaydex Limited</t>
  </si>
  <si>
    <t>Kimtech Auto Spares</t>
  </si>
  <si>
    <t xml:space="preserve">Ndungleeh General </t>
  </si>
  <si>
    <t>YPLEE Company Limited</t>
  </si>
  <si>
    <t>Sunstar Resort Thika</t>
  </si>
  <si>
    <t>Kimtech Auto Spares &amp; Garage</t>
  </si>
  <si>
    <t>Transmedic Healthcare limited</t>
  </si>
  <si>
    <t>Ruwest General Stores Ltd</t>
  </si>
  <si>
    <t>Jaliem Green Enterprises</t>
  </si>
  <si>
    <t xml:space="preserve">Mwimah Agencies </t>
  </si>
  <si>
    <t>Waloc Enterprises</t>
  </si>
  <si>
    <t>AnneRight Investments</t>
  </si>
  <si>
    <t>Antarctic Enterprises</t>
  </si>
  <si>
    <t>Kiamwamba Enterprises</t>
  </si>
  <si>
    <t>Kangema Supplies</t>
  </si>
  <si>
    <t>Kiamwamba Enterprise</t>
  </si>
  <si>
    <t>Mediboss EA Limited</t>
  </si>
  <si>
    <t>Diadems Healthcare Limited</t>
  </si>
  <si>
    <t>GMC Pharmaceuticals</t>
  </si>
  <si>
    <t>Alljay Trans Ltd</t>
  </si>
  <si>
    <t>KEMSA</t>
  </si>
  <si>
    <t>Bright Diagnostic Ltd</t>
  </si>
  <si>
    <t>Aspendos Dairy Limited</t>
  </si>
  <si>
    <t>Mathioya Chemists</t>
  </si>
  <si>
    <t>Brighton Pharmaceutical Limited</t>
  </si>
  <si>
    <t>Conicare Solution Limited</t>
  </si>
  <si>
    <t>Halyard Products Ltd</t>
  </si>
  <si>
    <t xml:space="preserve">Aratec  Investment </t>
  </si>
  <si>
    <t>Feniks International Limited</t>
  </si>
  <si>
    <t>Wrightway Holdings Limited</t>
  </si>
  <si>
    <t>Megopps Holdings Limited</t>
  </si>
  <si>
    <t>Zemtech Agencies &amp; Suppliers</t>
  </si>
  <si>
    <t>Supersmart Merchants Limited</t>
  </si>
  <si>
    <t>Talyana Limited</t>
  </si>
  <si>
    <t>Dlarp Services Limited</t>
  </si>
  <si>
    <t>Modern Arch Investment</t>
  </si>
  <si>
    <t>Shewaku Enterprises</t>
  </si>
  <si>
    <t>Puanka Enterprises</t>
  </si>
  <si>
    <t>Grik Agency Ltd</t>
  </si>
  <si>
    <t>Nelbut Investment Ltd</t>
  </si>
  <si>
    <t>Annjoma Agencies Ltd</t>
  </si>
  <si>
    <t>Rixxy Investments Ltd</t>
  </si>
  <si>
    <t>Musaking Ventures Ltd</t>
  </si>
  <si>
    <t>Recomoil Ltd</t>
  </si>
  <si>
    <t>Arby Construction Ltd</t>
  </si>
  <si>
    <t>Petvam Ltd</t>
  </si>
  <si>
    <t>Superlity Enterprises</t>
  </si>
  <si>
    <t>Jasuga Merchants &amp; Suppliers</t>
  </si>
  <si>
    <t>Cormorant General Contractors</t>
  </si>
  <si>
    <t>Thagi Builders</t>
  </si>
  <si>
    <t>Palevi Company Ltd</t>
  </si>
  <si>
    <t>Jetpack Company</t>
  </si>
  <si>
    <t>Lucipat Enterprises</t>
  </si>
  <si>
    <t>Jaydex Ltd</t>
  </si>
  <si>
    <t>Topworks Enterprises Ltd</t>
  </si>
  <si>
    <t>Molster Consultants</t>
  </si>
  <si>
    <t>Muranga Motor Spares</t>
  </si>
  <si>
    <t>Cesna (EA) ltd</t>
  </si>
  <si>
    <t>Melywan Enterprises</t>
  </si>
  <si>
    <t>Jiwak Construction</t>
  </si>
  <si>
    <t>kimtech Auto Spares &amp; Garage</t>
  </si>
  <si>
    <t xml:space="preserve">Nation Media  Group </t>
  </si>
  <si>
    <t>Standard Group</t>
  </si>
  <si>
    <t>Mediamax Network Ltd</t>
  </si>
  <si>
    <t>Ramani Geosystems Ltd</t>
  </si>
  <si>
    <t>Brewatech Enterprises</t>
  </si>
  <si>
    <t>Brurero Enterprises Limited</t>
  </si>
  <si>
    <t>Double Gate Logistics</t>
  </si>
  <si>
    <t>LockSmith Auto Centre</t>
  </si>
  <si>
    <t>Sharptronics Supplies</t>
  </si>
  <si>
    <t>Dimms Investment</t>
  </si>
  <si>
    <t>Highways Automanias LTD</t>
  </si>
  <si>
    <t>Sony driving School</t>
  </si>
  <si>
    <t>Nebular Investments</t>
  </si>
  <si>
    <t>Newama Limited</t>
  </si>
  <si>
    <t>contract</t>
  </si>
  <si>
    <t>05190</t>
  </si>
  <si>
    <t>08819</t>
  </si>
  <si>
    <t>0093</t>
  </si>
  <si>
    <t>09028</t>
  </si>
  <si>
    <t>08082</t>
  </si>
  <si>
    <t>08968</t>
  </si>
  <si>
    <t>'08967</t>
  </si>
  <si>
    <t>08598/'08992</t>
  </si>
  <si>
    <t>08828</t>
  </si>
  <si>
    <t>08560</t>
  </si>
  <si>
    <t>08558</t>
  </si>
  <si>
    <t>08769</t>
  </si>
  <si>
    <t>03340</t>
  </si>
  <si>
    <t>08810</t>
  </si>
  <si>
    <t>08986/08983</t>
  </si>
  <si>
    <t>03342</t>
  </si>
  <si>
    <t>03341</t>
  </si>
  <si>
    <t>08966</t>
  </si>
  <si>
    <t>08696</t>
  </si>
  <si>
    <t>008812</t>
  </si>
  <si>
    <t>08893</t>
  </si>
  <si>
    <t>08892</t>
  </si>
  <si>
    <t>08768</t>
  </si>
  <si>
    <t>08698</t>
  </si>
  <si>
    <t>08813</t>
  </si>
  <si>
    <t>08821</t>
  </si>
  <si>
    <t>08808</t>
  </si>
  <si>
    <t>08974</t>
  </si>
  <si>
    <t>08972</t>
  </si>
  <si>
    <t>08975</t>
  </si>
  <si>
    <t>09070</t>
  </si>
  <si>
    <t>09010</t>
  </si>
  <si>
    <t>08854/'03332/</t>
  </si>
  <si>
    <t>09127-09129</t>
  </si>
  <si>
    <t>08529</t>
  </si>
  <si>
    <t>08971</t>
  </si>
  <si>
    <t>09135-09139</t>
  </si>
  <si>
    <t>08891</t>
  </si>
  <si>
    <t>'09404</t>
  </si>
  <si>
    <t>08063</t>
  </si>
  <si>
    <t>07928</t>
  </si>
  <si>
    <t>08175</t>
  </si>
  <si>
    <t>08831</t>
  </si>
  <si>
    <t>07536</t>
  </si>
  <si>
    <t>08308</t>
  </si>
  <si>
    <t>04856</t>
  </si>
  <si>
    <t>07939</t>
  </si>
  <si>
    <t>'08818</t>
  </si>
  <si>
    <t>'08304</t>
  </si>
  <si>
    <t>07534</t>
  </si>
  <si>
    <t>07853</t>
  </si>
  <si>
    <t>08251</t>
  </si>
  <si>
    <t>09305</t>
  </si>
  <si>
    <t>09251</t>
  </si>
  <si>
    <t>08355</t>
  </si>
  <si>
    <t>2023/2024</t>
  </si>
  <si>
    <t>Adm/Coordination</t>
  </si>
  <si>
    <t>finance</t>
  </si>
  <si>
    <t>Lands/Housing</t>
  </si>
  <si>
    <t>Media</t>
  </si>
  <si>
    <t>Water/Environment</t>
  </si>
  <si>
    <t>youth/sports</t>
  </si>
  <si>
    <t>M/vehicle maintenance</t>
  </si>
  <si>
    <t>Provision of security services for the month of August 2023</t>
  </si>
  <si>
    <t>Provision of security services for the month of December 2023</t>
  </si>
  <si>
    <t>Provision of security services for the Month of June 2024</t>
  </si>
  <si>
    <t>Provision of security services for the Month of May 2024(balance)</t>
  </si>
  <si>
    <t>Provision of security services for the Month of November2023</t>
  </si>
  <si>
    <t>Provision of security services for the Month of October 2023(bal)</t>
  </si>
  <si>
    <t>Provision of security services for the month of September 2023</t>
  </si>
  <si>
    <t>Supply of Ipad,laptops &amp; hard disk</t>
  </si>
  <si>
    <t>Trackers for motorcycles for coffee programme</t>
  </si>
  <si>
    <t>Printing/supply of accountable documents</t>
  </si>
  <si>
    <t>Supply of laptops, heavy duty printers &amp; desktop computers</t>
  </si>
  <si>
    <t>Construction of chain link fence, gates &amp; cabro works at Maragua level 4 hospital</t>
  </si>
  <si>
    <t>Lunch buffet during launch of Mihang'o dispensary</t>
  </si>
  <si>
    <t>M/vehicle repairs(bal)</t>
  </si>
  <si>
    <t>Supply of drugs</t>
  </si>
  <si>
    <t>Supply of foodstuff</t>
  </si>
  <si>
    <t>Supply of foodstuff(bal)</t>
  </si>
  <si>
    <t>Supply of infant &amp; preterm formular</t>
  </si>
  <si>
    <t>Supply of lab commodities</t>
  </si>
  <si>
    <t>Supply of laptops &amp; smart phone</t>
  </si>
  <si>
    <t>Supply of laptops and phones</t>
  </si>
  <si>
    <t>Supply of medical drugs(bal)</t>
  </si>
  <si>
    <t>Supply of milk</t>
  </si>
  <si>
    <t>Supply of milk to MCRH</t>
  </si>
  <si>
    <t>Supply of pharms</t>
  </si>
  <si>
    <t>Supply of therapeutic milk</t>
  </si>
  <si>
    <t>Construction &amp; renovation of Iruini pry Kangari ward</t>
  </si>
  <si>
    <t>Construction of Boro Dispensary Kinyona ward</t>
  </si>
  <si>
    <t>Construction of footbridges Karega-Warutara Ngerechi Pluto &amp; Duka Moja Njunu Kariara ward</t>
  </si>
  <si>
    <t>Construction of Gaturi (Mugeka ECDE Gaturi ward</t>
  </si>
  <si>
    <t>Construction of Gitungano ECDE Centre Mbiri Ward</t>
  </si>
  <si>
    <t>Construction of Kagarie ECDE centre &amp; pit latrine block at Mwea pry Kariara ward</t>
  </si>
  <si>
    <t>Construction of Kahuti Pry ECDE Kangari ward</t>
  </si>
  <si>
    <t>Construction of Matandara &amp; renovation of Kamukabi ECDE Kinyona ward</t>
  </si>
  <si>
    <t>Construction of Muthithi Kinoo water pan Makuyu ward</t>
  </si>
  <si>
    <t>Construction of Njoguini Pry ECDE Kinyona ward</t>
  </si>
  <si>
    <t>Construction of Wempa ECDE &amp; renovation of Methi CCF ECDE Kimorori Ward</t>
  </si>
  <si>
    <t>Grading Ndungu Chege market access road Ngararia ward</t>
  </si>
  <si>
    <t>Grading works of Githunguri -Thithi Hamza -Gatunyu Gaciani Kamathare  Ngaro Bembe acces road Kihumbuini ward</t>
  </si>
  <si>
    <t>Grading works of Kahumbu polytechnic -Muthithi access road Kahumbu ward</t>
  </si>
  <si>
    <t>Grading works of Old Tarmac rd -Kwa Njanju -Kabati coffee factory Tosheka access road Kagunduini ward</t>
  </si>
  <si>
    <t>Grading works of St Joseph Kiangage Bishop residence Sports club Kambii access road Township ward</t>
  </si>
  <si>
    <t>Grading works of Yamugwe 21 JCT shopping centre -Kabius JCT Yamugwe Sec Catholic Church &amp; Ngaru Borehole JCT Mugoiri ward</t>
  </si>
  <si>
    <t>Grading works of Zabka Nginyi Kabuku access road Kimorori Wempa Ward</t>
  </si>
  <si>
    <t xml:space="preserve">Grading&amp; gravelling works of Gaaci -Kagenyo &amp; Itara Thagama access roads Ichagaki ward </t>
  </si>
  <si>
    <t>Grading&amp; gravelling works of Kitune access road Kambiti ward</t>
  </si>
  <si>
    <t>Grading,gravelling works of Gatumbi Githima access road Kinyona ward</t>
  </si>
  <si>
    <t>Grading,gravelling works of JJ Road Gatundu pry Githima&amp;Mugoiri Kadegenye Via Wairagu residence JCT kwa Paul shopping centre Mugoiri ward</t>
  </si>
  <si>
    <t>Grading,gravelling works of Laini Kiarie Gatoro access road Mugumoini ward</t>
  </si>
  <si>
    <t>Grading/gravelling of Wanyoro Marumi Mathingira &amp; Mathingira Kariaini access road</t>
  </si>
  <si>
    <t>Grading/gravelling works of KiabeneNduru main access road Ichagaki ward</t>
  </si>
  <si>
    <t>Opening &amp; drainage works of Gaichanjiru access road Gaichanjiru ward</t>
  </si>
  <si>
    <t>Renovation of Gikoe &amp; Wambwe Ecde centres Gitugi ward</t>
  </si>
  <si>
    <t>Renovation of Giteme &amp; Karangi Pry ECDE Kariara Ward</t>
  </si>
  <si>
    <t>Renovation of Githendu &amp; Muiriini ECDE centres Gitugi ward</t>
  </si>
  <si>
    <t>Renovation of Gituto Mumbi &amp; Kirogo ECDE centre Wangu ward</t>
  </si>
  <si>
    <t>Renovation of Mwanawikio &amp; Rubiro ECDE Centres Mitumbiri Ward</t>
  </si>
  <si>
    <t>Renovation works of Karura &amp; Kiruri ECDE centres Kanyenyaini ward</t>
  </si>
  <si>
    <t>Renovation&amp; construction opf Kangangu ECDE classrooms &amp; Magoto ECDE Kimorori Wempa Ward</t>
  </si>
  <si>
    <t>Renovations and construction of an ablution block at Kamunyaka ECDE Kariara ward</t>
  </si>
  <si>
    <t>Repair of m/vehicle</t>
  </si>
  <si>
    <t>Supply of materials &amp; equipments for repair of street lights</t>
  </si>
  <si>
    <t>Supply of pipes &amp; fittings for Kinoo/mithini water project Makuyu ward</t>
  </si>
  <si>
    <t>Supply of pipes&amp; fittings for Kinoo /Mithini water project</t>
  </si>
  <si>
    <t>Repair &amp; maintenance of M/vehicle</t>
  </si>
  <si>
    <t>Advert</t>
  </si>
  <si>
    <t>Advert for CAIPS programme</t>
  </si>
  <si>
    <t>Advert for project mgt,design,construction &amp; supervision of Kenol level 5 hospital</t>
  </si>
  <si>
    <t>Advert on onternship opportunities</t>
  </si>
  <si>
    <t>Advert on provision of internet connectivity</t>
  </si>
  <si>
    <t>Advert on supply of plastic chairs for ECDEs</t>
  </si>
  <si>
    <t>Advert vacancies</t>
  </si>
  <si>
    <t>Kameme &amp; KTN promos and live link</t>
  </si>
  <si>
    <t>MYS advert</t>
  </si>
  <si>
    <t>Tender notice</t>
  </si>
  <si>
    <t>Tender notice on various County projects</t>
  </si>
  <si>
    <t>training of boda boda riders advert</t>
  </si>
  <si>
    <t>GIS system installation</t>
  </si>
  <si>
    <t>Construction of refuse chambers across Murangá County</t>
  </si>
  <si>
    <t>Drilling, equipp[ing &amp; commissioning of Mihang'o Borehole Kambiti ward</t>
  </si>
  <si>
    <t>Drilling,equipping &amp; commissioning of Ithangari Borehole Mugumoini ward</t>
  </si>
  <si>
    <t>Hire of garbage truck</t>
  </si>
  <si>
    <t>M/vehicle repair</t>
  </si>
  <si>
    <t>Supply of office furniture</t>
  </si>
  <si>
    <t>Supply,installation of water pipes at lower Wandia Mbari ya Kiongo Kouini Wangu ward</t>
  </si>
  <si>
    <t>Supply,installation of water pipes at Rwathia ward</t>
  </si>
  <si>
    <t>Provision of training motorcycle riders &amp; issuance of licenses</t>
  </si>
  <si>
    <t>Supply of battery</t>
  </si>
  <si>
    <t>Supply of sports items</t>
  </si>
  <si>
    <t>Beta Care International Ltd</t>
  </si>
  <si>
    <t>Spelca  Consruction Company</t>
  </si>
  <si>
    <t>Intraoceanic Tours &amp; Travel Services</t>
  </si>
  <si>
    <t>Murang'a Motor Spares</t>
  </si>
  <si>
    <t>food for Education foundation</t>
  </si>
  <si>
    <t xml:space="preserve">Royal Media </t>
  </si>
  <si>
    <t>Nation Media Group PLC</t>
  </si>
  <si>
    <t>ICPAK</t>
  </si>
  <si>
    <t>Link Com Holdings Ltd</t>
  </si>
  <si>
    <t>Bekath Limited</t>
  </si>
  <si>
    <t>Medlive Supplies Limited</t>
  </si>
  <si>
    <t>Stankin Construction</t>
  </si>
  <si>
    <t>Dagika Company Limited</t>
  </si>
  <si>
    <t>Nation Media Group</t>
  </si>
  <si>
    <t>Shakool Refrigeration Company</t>
  </si>
  <si>
    <t>Dowline Construction Ltd</t>
  </si>
  <si>
    <t>Mount Royal limited</t>
  </si>
  <si>
    <t>Patel Business &amp; Consultants Limited</t>
  </si>
  <si>
    <t>Robcom Contractors Limited</t>
  </si>
  <si>
    <t>Interfix Construction</t>
  </si>
  <si>
    <t>Kenvia Agencies</t>
  </si>
  <si>
    <t>Suprex Solutions Limited</t>
  </si>
  <si>
    <t>Tykon Ventures Limited</t>
  </si>
  <si>
    <t>Zecort Limited</t>
  </si>
  <si>
    <t>Trendcom Enterprises</t>
  </si>
  <si>
    <t>Davemark Solutions Limited</t>
  </si>
  <si>
    <t>Frack Sound Ltd</t>
  </si>
  <si>
    <t>KRA</t>
  </si>
  <si>
    <t>30/6/2024</t>
  </si>
  <si>
    <t>31/5/2024</t>
  </si>
  <si>
    <t>14/1/2024</t>
  </si>
  <si>
    <t>30/4/2023</t>
  </si>
  <si>
    <t>23/5/2024</t>
  </si>
  <si>
    <t>25/6/2024</t>
  </si>
  <si>
    <t>30/4/2024</t>
  </si>
  <si>
    <t>28/6/2024</t>
  </si>
  <si>
    <t>24/6/2024</t>
  </si>
  <si>
    <t>18/3/2022</t>
  </si>
  <si>
    <t>31/8/2023</t>
  </si>
  <si>
    <t>23/1/2023</t>
  </si>
  <si>
    <t>18/3/2023</t>
  </si>
  <si>
    <t>16/9/2023</t>
  </si>
  <si>
    <t>21/6/2024</t>
  </si>
  <si>
    <t>08837</t>
  </si>
  <si>
    <t>08836</t>
  </si>
  <si>
    <t>09406</t>
  </si>
  <si>
    <t>09408</t>
  </si>
  <si>
    <t>08323</t>
  </si>
  <si>
    <t>09150/09155/08096/08659/08521/08658</t>
  </si>
  <si>
    <t>09156</t>
  </si>
  <si>
    <t>0027</t>
  </si>
  <si>
    <t>089369</t>
  </si>
  <si>
    <t>09097</t>
  </si>
  <si>
    <t>01396</t>
  </si>
  <si>
    <t>09075</t>
  </si>
  <si>
    <t>09076</t>
  </si>
  <si>
    <t>016/2024</t>
  </si>
  <si>
    <t>INV000035</t>
  </si>
  <si>
    <t>MU01</t>
  </si>
  <si>
    <t>08816</t>
  </si>
  <si>
    <t>257/583//243/242/00578/240/258/00604/245/00580/241/0601/</t>
  </si>
  <si>
    <t>08513</t>
  </si>
  <si>
    <t>08832</t>
  </si>
  <si>
    <t>019</t>
  </si>
  <si>
    <t>021</t>
  </si>
  <si>
    <t>075</t>
  </si>
  <si>
    <t>Supply of laptops, desktops &amp; printers</t>
  </si>
  <si>
    <t>Supply of protective gears</t>
  </si>
  <si>
    <t>Provision of airtickets to Nigeria for Moris Thuku &amp; Samuel Murigi</t>
  </si>
  <si>
    <t>m/vehicle repair</t>
  </si>
  <si>
    <t>Supply of fortified uji for ECDEs across the County for the month of May 2024</t>
  </si>
  <si>
    <t>Supply of fortified uji for ECDEs across the County for the month of April 2024</t>
  </si>
  <si>
    <t>Live coverage</t>
  </si>
  <si>
    <t>Various adverts</t>
  </si>
  <si>
    <t>adverts</t>
  </si>
  <si>
    <t>Conference fee for accountants attending AGM</t>
  </si>
  <si>
    <t>Supply of printers</t>
  </si>
  <si>
    <t>Supply of printing papers</t>
  </si>
  <si>
    <t>Renovation of Mungária &amp; Ruona dispensary Ruchu ward</t>
  </si>
  <si>
    <t xml:space="preserve">Supply of an xray machine ,cpu </t>
  </si>
  <si>
    <t>Construction of waiting bays at MauMau , Ndunyu Chege &amp; White gate Kariara ward</t>
  </si>
  <si>
    <t>Construction of a classroom &amp; a toilet block at Mugaiini ECDE Centre Ngáraria Ward</t>
  </si>
  <si>
    <t>Renovation of Mihuti Dispensary Gitugi ward</t>
  </si>
  <si>
    <t>Community projects advert</t>
  </si>
  <si>
    <t>Tender notice on community projects</t>
  </si>
  <si>
    <t>Construction of a laboratory at Mukumu dispensary Murarandia ward</t>
  </si>
  <si>
    <t>Renovation &amp; refurbishment of Kiaruguru &amp; Mabae ECDE centres Gatanga ward</t>
  </si>
  <si>
    <t>Renovation of classes ,construction of ablution block Kitchen,eting shed &amp; fencing Mabanda &amp; gathanji ECDE centres Gatanga ward</t>
  </si>
  <si>
    <t>Grading &amp; gravelling of Mutogu access road Gatanga ward</t>
  </si>
  <si>
    <t>Renovation of Mabae Dispensary Gatanga ward</t>
  </si>
  <si>
    <t>Construction of an ECDE classroom at Marimira ECDE centre Muguru Ward</t>
  </si>
  <si>
    <t>Grading &amp; gravelling works of Rugo Kondiara access road Murarandia ward</t>
  </si>
  <si>
    <t xml:space="preserve">Advert </t>
  </si>
  <si>
    <t>Supply of notebooks</t>
  </si>
  <si>
    <t>skip loader tender notice</t>
  </si>
  <si>
    <t>advert</t>
  </si>
  <si>
    <t>Supply, installation of water pipes at Mukuyu sewerage extension Township ward</t>
  </si>
  <si>
    <t>Supply &amp; delivery /installation of pipes at Kiendwa water Nginda ward</t>
  </si>
  <si>
    <t>Supply/delivery/installation of water pipes at Florida Mukaria Kwanja Muisrael Kwamakari community area Kakuzi ward</t>
  </si>
  <si>
    <t>Supply /installation of water pipes Mukerenju dispensary borehole extension Kagunduini ward</t>
  </si>
  <si>
    <t>Supply/installation of water pipes Kiangaru water project Mbiri ward</t>
  </si>
  <si>
    <t>Supply &amp; installation of water pipes for Muthithi water project Makuyu ward</t>
  </si>
  <si>
    <t>Event organiser during jamhuri day</t>
  </si>
  <si>
    <t>coordination</t>
  </si>
  <si>
    <t>Education</t>
  </si>
  <si>
    <t>PSB</t>
  </si>
  <si>
    <t>trade</t>
  </si>
  <si>
    <t>water/Environ</t>
  </si>
  <si>
    <t>youth</t>
  </si>
  <si>
    <t xml:space="preserve">AMOUNT TO BE PAID </t>
  </si>
  <si>
    <t>NA</t>
  </si>
  <si>
    <t>statutory deductions</t>
  </si>
  <si>
    <t>KRA audit</t>
  </si>
  <si>
    <t>21/10/2021</t>
  </si>
  <si>
    <t>17/4/20219</t>
  </si>
  <si>
    <t>14/2/2021</t>
  </si>
  <si>
    <t>28/6/2022</t>
  </si>
  <si>
    <t>13/1/2022</t>
  </si>
  <si>
    <t>15/2/2022</t>
  </si>
  <si>
    <t>24/12/2021</t>
  </si>
  <si>
    <t>24/2/2021</t>
  </si>
  <si>
    <t>27/8/2021</t>
  </si>
  <si>
    <t>20/12/2021</t>
  </si>
  <si>
    <t>28/11/2021</t>
  </si>
  <si>
    <t>31/12/2020</t>
  </si>
  <si>
    <t>26/10/2020</t>
  </si>
  <si>
    <t>31/8/2020</t>
  </si>
  <si>
    <t>20/5/2021</t>
  </si>
  <si>
    <t>07395/7354/6809/10760/6707/11419/10770/10769/11098</t>
  </si>
  <si>
    <t>2020/2022</t>
  </si>
  <si>
    <t>Building &amp; construction of a toilet block at SabaSaba</t>
  </si>
  <si>
    <t>DATE</t>
  </si>
  <si>
    <t>06812,   06709,   16910,   15640,   11615,   12106,   11034,   11929,   11665,   15731,   12514,   12125,   12122,   12111,   12124,   19661,   12112,   12140,   19662,   12121,   19651,   19655, 11563</t>
  </si>
  <si>
    <t>07142</t>
  </si>
  <si>
    <t>LPO/LSO/CONTRACT NO</t>
  </si>
  <si>
    <t>MCG/033/2021-2024</t>
  </si>
  <si>
    <t xml:space="preserve">Provision of airtickets to Europe </t>
  </si>
  <si>
    <t>DEVELOPMENT PENDING BILLS</t>
  </si>
  <si>
    <t>2022/2023</t>
  </si>
  <si>
    <t xml:space="preserve">TOTAL RECURRENT </t>
  </si>
  <si>
    <t>RECURRENT PENDING BILLS</t>
  </si>
  <si>
    <t>EDUCATION DEPARTMENT</t>
  </si>
  <si>
    <t>PROCUREMENT DEPARTMENT</t>
  </si>
  <si>
    <t>HEALTH DEPARTMENT ALLOWANCES</t>
  </si>
  <si>
    <t>Munene njogu</t>
  </si>
  <si>
    <t>Accompanying Chief Officer-Health</t>
  </si>
  <si>
    <t>24th-27th Jan. 2024</t>
  </si>
  <si>
    <t xml:space="preserve">Attending KENASA </t>
  </si>
  <si>
    <t>Sarah Ngugi</t>
  </si>
  <si>
    <t>Fredrick Mbugua</t>
  </si>
  <si>
    <t xml:space="preserve">Attending MOU signing </t>
  </si>
  <si>
    <t>17th Feb. 2023</t>
  </si>
  <si>
    <t>Pauline Ngigi</t>
  </si>
  <si>
    <t>Moses Irungu</t>
  </si>
  <si>
    <t>Joshua Mwangi</t>
  </si>
  <si>
    <t xml:space="preserve">Samuel Kairitu </t>
  </si>
  <si>
    <t>Attending scientific conference</t>
  </si>
  <si>
    <t>24th-27th May 2022</t>
  </si>
  <si>
    <t>Sophia Kinya</t>
  </si>
  <si>
    <t>Cecelia Ndung'u</t>
  </si>
  <si>
    <t>Romano Kang'ethe</t>
  </si>
  <si>
    <t>Johnson Irungu</t>
  </si>
  <si>
    <t>Meshack kipkorir</t>
  </si>
  <si>
    <t>HMIS activation in health facilities acress the County</t>
  </si>
  <si>
    <t xml:space="preserve">1st to 28th febuary </t>
  </si>
  <si>
    <t>Godfrey Gatacha</t>
  </si>
  <si>
    <t>Ibrahim Muteti</t>
  </si>
  <si>
    <t>Joseph kamugi(HRIO)</t>
  </si>
  <si>
    <t>Leonard Irungu</t>
  </si>
  <si>
    <t xml:space="preserve">Rewel Kariuki  </t>
  </si>
  <si>
    <t xml:space="preserve">Mary Kamau </t>
  </si>
  <si>
    <t xml:space="preserve">Geoffrey Karanja </t>
  </si>
  <si>
    <t>Rahab Wangari</t>
  </si>
  <si>
    <t>AnthonyKanina (Driver)</t>
  </si>
  <si>
    <t>David Njomo(Driver)</t>
  </si>
  <si>
    <t>Joshua Kariuki ( Driver)</t>
  </si>
  <si>
    <t>Duncan Kamande Munyua</t>
  </si>
  <si>
    <t>James Njoroge  ( Driver)</t>
  </si>
  <si>
    <t>Munene Njogu (Driver)</t>
  </si>
  <si>
    <t>Wycliff King'ori</t>
  </si>
  <si>
    <t xml:space="preserve">Zachary Ngatia </t>
  </si>
  <si>
    <t>Alcohol secretariat and selection panel</t>
  </si>
  <si>
    <t>20th to 31st March 2023</t>
  </si>
  <si>
    <t>Bancy Ngondi</t>
  </si>
  <si>
    <t>Phares Njue</t>
  </si>
  <si>
    <t>Purity Gitonga</t>
  </si>
  <si>
    <t>Suleiman Mohamed</t>
  </si>
  <si>
    <t>Ann Wangechi</t>
  </si>
  <si>
    <t>Alex Njuguna</t>
  </si>
  <si>
    <t>Eliud Maina</t>
  </si>
  <si>
    <t xml:space="preserve">Attending health workshop </t>
  </si>
  <si>
    <t>21st Feb.-8th Mar. 2023</t>
  </si>
  <si>
    <t>James Gitau</t>
  </si>
  <si>
    <t>Foreign Trip (balance)</t>
  </si>
  <si>
    <t>Spain</t>
  </si>
  <si>
    <t>18th-25th June 2022</t>
  </si>
  <si>
    <t>162,953</t>
  </si>
  <si>
    <t>18105</t>
  </si>
  <si>
    <t xml:space="preserve">Pauline Ngigi </t>
  </si>
  <si>
    <t>Salome Kimani</t>
  </si>
  <si>
    <t>Fredrick K.Mbugua</t>
  </si>
  <si>
    <t>Workshop on health policy regulations</t>
  </si>
  <si>
    <t>Naironbi</t>
  </si>
  <si>
    <t>11th-14th April 2023</t>
  </si>
  <si>
    <t>Prof.Kiarie Mwaura</t>
  </si>
  <si>
    <t>James Mburu</t>
  </si>
  <si>
    <t>Robert Kuria</t>
  </si>
  <si>
    <t>Romano Kangethe</t>
  </si>
  <si>
    <t>Pauline W.Ngigi</t>
  </si>
  <si>
    <t>Elizabeth Wairimu</t>
  </si>
  <si>
    <t>Naomi Wanjiku</t>
  </si>
  <si>
    <t>Evelyne G.Muthoni</t>
  </si>
  <si>
    <t>Yvonne Njoki</t>
  </si>
  <si>
    <t>Josphat Muraya</t>
  </si>
  <si>
    <t>Annie Macharia</t>
  </si>
  <si>
    <t>Salome Wanini</t>
  </si>
  <si>
    <t>Veronica Kangethe</t>
  </si>
  <si>
    <t>Ann Kimani</t>
  </si>
  <si>
    <t>Dr. Fredrick Mbugua</t>
  </si>
  <si>
    <t>CHMT Retreat</t>
  </si>
  <si>
    <t xml:space="preserve">Mombasa </t>
  </si>
  <si>
    <t>22nd-25th April 2024</t>
  </si>
  <si>
    <t>Issac Karoga</t>
  </si>
  <si>
    <t>Dr. James Mburu</t>
  </si>
  <si>
    <t>Dr. Kairo</t>
  </si>
  <si>
    <t>Dr. Florence Kagwaini</t>
  </si>
  <si>
    <t>Dr. Gatacha</t>
  </si>
  <si>
    <t>Jedidah Murigu</t>
  </si>
  <si>
    <t>Charles Muthui</t>
  </si>
  <si>
    <t>Antony Mwangi</t>
  </si>
  <si>
    <t>Nancy Mwangi</t>
  </si>
  <si>
    <t>Veronica Kang'ethe</t>
  </si>
  <si>
    <t>Peter Thuo</t>
  </si>
  <si>
    <t>Lucy Mburu</t>
  </si>
  <si>
    <t>David Kinyanjui</t>
  </si>
  <si>
    <t>Lucy Irungu</t>
  </si>
  <si>
    <t>Naftali Chege</t>
  </si>
  <si>
    <t>Ruth Muturi</t>
  </si>
  <si>
    <t>Beth Muiruri</t>
  </si>
  <si>
    <t>Flora Ng'ang'a</t>
  </si>
  <si>
    <t>Rosemary Ngari</t>
  </si>
  <si>
    <t>Anne Karuru</t>
  </si>
  <si>
    <t>Doris Mumbi</t>
  </si>
  <si>
    <t>Cecilia Mahinge</t>
  </si>
  <si>
    <t>Isaac Karoga</t>
  </si>
  <si>
    <t>Selection panel for Clinical Officers</t>
  </si>
  <si>
    <t>9th-15th April 2024</t>
  </si>
  <si>
    <t>Pauline Wairimu Ngigi</t>
  </si>
  <si>
    <t>Elizabeth Njambi</t>
  </si>
  <si>
    <t xml:space="preserve">Anne Nyambura </t>
  </si>
  <si>
    <t>Grace Mary Muthoni</t>
  </si>
  <si>
    <t>Eric Mugambi Muturi</t>
  </si>
  <si>
    <t>HEALTH DEPARTMENT OMITTED ALLOWANCES FOR FY 2023/2024</t>
  </si>
  <si>
    <t>Allowances while attending Human Resource Management Congress</t>
  </si>
  <si>
    <t>3rd to 7th june 2024</t>
  </si>
  <si>
    <t xml:space="preserve">Isaac Karoga </t>
  </si>
  <si>
    <t>Lisper Munjiru</t>
  </si>
  <si>
    <t>Allowances while attending AI &amp; digitization Stakeholders forum</t>
  </si>
  <si>
    <t>23rd to 26th june 2024</t>
  </si>
  <si>
    <t>Allowances while attending CO's Caucus consultative meeting</t>
  </si>
  <si>
    <t>4th to 6th june 2024</t>
  </si>
  <si>
    <t>MUNICIPALITY ALLOWANCES</t>
  </si>
  <si>
    <t>Simon Gatuna</t>
  </si>
  <si>
    <t>KUSP II framework at Kasarani Sports view hotel on 13th-16th November 2023</t>
  </si>
  <si>
    <t>13th-16th Nov. 2023</t>
  </si>
  <si>
    <t>Josephine Wanjuru</t>
  </si>
  <si>
    <t>Arch. Benson Githinji</t>
  </si>
  <si>
    <t>Judith Maina</t>
  </si>
  <si>
    <t>James Waweru</t>
  </si>
  <si>
    <t>Dr. Bernard N. Muia</t>
  </si>
  <si>
    <t>Habel Karanja</t>
  </si>
  <si>
    <t>George I. Kariuki</t>
  </si>
  <si>
    <t>Karoline K. Nyaga</t>
  </si>
  <si>
    <t>Beatrice Gicheha</t>
  </si>
  <si>
    <t>Peter Makara</t>
  </si>
  <si>
    <t>Stephen Maina</t>
  </si>
  <si>
    <t>Loise Waigumo</t>
  </si>
  <si>
    <t>Cosmas Mwilu</t>
  </si>
  <si>
    <t>David Maina</t>
  </si>
  <si>
    <t>James Mutugi</t>
  </si>
  <si>
    <t>Wilson Nzoe</t>
  </si>
  <si>
    <t>Sarah Kimani</t>
  </si>
  <si>
    <t>Grace Waiguru</t>
  </si>
  <si>
    <t>David Thiong'o</t>
  </si>
  <si>
    <t>Conference facility</t>
  </si>
  <si>
    <t>Stationary</t>
  </si>
  <si>
    <t>Sabastian Bubiru</t>
  </si>
  <si>
    <t>Facilitation while attending 30th IEK international convention</t>
  </si>
  <si>
    <t>14th-17th Nov 2023</t>
  </si>
  <si>
    <t>Being facilitation for consultative meeting organised by KUSP at C.O.G office Nairobi</t>
  </si>
  <si>
    <t>07-09 November 2023</t>
  </si>
  <si>
    <t xml:space="preserve">Stephen Maina </t>
  </si>
  <si>
    <t>07-09 November 2024</t>
  </si>
  <si>
    <t>Cosmas Muilu</t>
  </si>
  <si>
    <t>07-09 November 2025</t>
  </si>
  <si>
    <t>David Thiongo</t>
  </si>
  <si>
    <t>07-09 November 2026</t>
  </si>
  <si>
    <t>Facilitation for a CECMs CAUCUS meeting at COG offices.</t>
  </si>
  <si>
    <t xml:space="preserve">muranga municipality </t>
  </si>
  <si>
    <t>Facilitation for public participation  on 09/11/2023</t>
  </si>
  <si>
    <t>murang'a Natioanal  Library</t>
  </si>
  <si>
    <t>Stephen Kamiri</t>
  </si>
  <si>
    <t xml:space="preserve">Official duty to Nairobi for ESSIA workshop of Kenya Urban Suport Programe. </t>
  </si>
  <si>
    <t>6th-7th June 2023</t>
  </si>
  <si>
    <t>Peter Ngure</t>
  </si>
  <si>
    <t>Walter Ojwang</t>
  </si>
  <si>
    <t>Edith Kingori</t>
  </si>
  <si>
    <t>Official duty to Nyeri AOG offices on 9/02/2023 to submit audit queries responses</t>
  </si>
  <si>
    <t>Kenneth Wahome</t>
  </si>
  <si>
    <t>Facilitation for a follow up  on mapping of user credentials and uploading procurement plan for Municipality</t>
  </si>
  <si>
    <t>Jimmy Mutugi</t>
  </si>
  <si>
    <t>Official duty to Nairobi, KRA Upper hill offices for a Tax reconcilition exercise on 18/05/2023.</t>
  </si>
  <si>
    <t>David Ngugi</t>
  </si>
  <si>
    <t>Davd Thiong'o</t>
  </si>
  <si>
    <t>Bonface Muia</t>
  </si>
  <si>
    <t>stephen kamiri</t>
  </si>
  <si>
    <t>official duty to nyeri OAG to submit fs</t>
  </si>
  <si>
    <t>nyeri</t>
  </si>
  <si>
    <t>29//09/23</t>
  </si>
  <si>
    <t>Official duty to nyeri OAG</t>
  </si>
  <si>
    <t>21/11 &amp; 20/12/2023</t>
  </si>
  <si>
    <t>David Thiong`o</t>
  </si>
  <si>
    <t>to submitm financial statement</t>
  </si>
  <si>
    <t xml:space="preserve">Beatrice Gicheha </t>
  </si>
  <si>
    <t>Facilitation while attending conference by world by bank and state depart of devolution</t>
  </si>
  <si>
    <t>23-25 May 2023</t>
  </si>
  <si>
    <t>Robert Kimani</t>
  </si>
  <si>
    <t>Facilitation while attending municipal managers and chaiperson C.O.G meeting in kisumu</t>
  </si>
  <si>
    <t>26th -May-1st June 2024</t>
  </si>
  <si>
    <t>Kenneth Gichuru</t>
  </si>
  <si>
    <t>facilitation while attending municipal managers and chaiperson C.O.G meeting in kisumu</t>
  </si>
  <si>
    <t>27th -May-1st June 2024</t>
  </si>
  <si>
    <t>Ruth Muiruri</t>
  </si>
  <si>
    <t>28th -May-1st June 2024</t>
  </si>
  <si>
    <t>Levis Ndegwa</t>
  </si>
  <si>
    <t>29th -May-1st June 2024</t>
  </si>
  <si>
    <t>David K. Njuguna</t>
  </si>
  <si>
    <t>30th -May-1st June 2024</t>
  </si>
  <si>
    <t>Bernard Mugo</t>
  </si>
  <si>
    <t>31st -May-1st June 2024</t>
  </si>
  <si>
    <t>facilitation while attending the inaugural board meeting at the Muranga municipality</t>
  </si>
  <si>
    <t xml:space="preserve">Muranga municipality </t>
  </si>
  <si>
    <t>9th April 2024</t>
  </si>
  <si>
    <t>Kenneth Gitau</t>
  </si>
  <si>
    <t>Levis Ngigi</t>
  </si>
  <si>
    <t>Margaret Kariuki</t>
  </si>
  <si>
    <t>Caroline K Nyaga</t>
  </si>
  <si>
    <t>George P.I Kariuki</t>
  </si>
  <si>
    <t>Peter Kimani Gikonyo</t>
  </si>
  <si>
    <t>REGISTRATION</t>
  </si>
  <si>
    <t>YOUTH &amp; CULTURE DEPARTMENT ALLOWANCES</t>
  </si>
  <si>
    <t>Catherine Mwangi</t>
  </si>
  <si>
    <t>Kenya Music and Cultural Festivals  at Mombasa 94th Edition 2021</t>
  </si>
  <si>
    <t>3rd to 10th Decmber 2021</t>
  </si>
  <si>
    <t>Priscah Mugane</t>
  </si>
  <si>
    <t>Kenya Music and Cultural Festivals  at Mombasa 94th Edition 2022</t>
  </si>
  <si>
    <t>Rhoda Wachira</t>
  </si>
  <si>
    <t>Kenya Music and Cultural Festivals  at Mombasa 94th Edition 2023</t>
  </si>
  <si>
    <t>Benson Mwangi Kariuki</t>
  </si>
  <si>
    <t>Kenya Music and Cultural Festivals  at Mombasa 94th Edition 2024</t>
  </si>
  <si>
    <t>Kenya Music and Cultural Festivals  at Mombasa 94th Edition 2025</t>
  </si>
  <si>
    <t>Kenya Music and Cultural Festivals  at Mombasa 94th Edition 2026</t>
  </si>
  <si>
    <t>Christopher MWangi</t>
  </si>
  <si>
    <t>Prisca Muriithi</t>
  </si>
  <si>
    <t>Margaret Maina</t>
  </si>
  <si>
    <t>Stella wangari</t>
  </si>
  <si>
    <t>Eunice Njoki</t>
  </si>
  <si>
    <t>Bonface Nganga</t>
  </si>
  <si>
    <t>Jane wangui</t>
  </si>
  <si>
    <t>Anthony Kimani</t>
  </si>
  <si>
    <t>MAina Mwangi</t>
  </si>
  <si>
    <t>Samuel Maina Gitau</t>
  </si>
  <si>
    <t>Martin Gichemi</t>
  </si>
  <si>
    <t>John Ndichu</t>
  </si>
  <si>
    <t>Faith Njeri</t>
  </si>
  <si>
    <t>Jacob irungu</t>
  </si>
  <si>
    <t>Susan Wanjiru Kimani</t>
  </si>
  <si>
    <t>Ruth Muragu</t>
  </si>
  <si>
    <t>Jennifer Wangui</t>
  </si>
  <si>
    <t>Margaret W Njau</t>
  </si>
  <si>
    <t>Madaraka Day Celebration 2024</t>
  </si>
  <si>
    <t>Ihura Stadium</t>
  </si>
  <si>
    <t>1st June 2024</t>
  </si>
  <si>
    <t>REC/MCG/FINVOL28/20</t>
  </si>
  <si>
    <t>Julius  Njoroge Kamau</t>
  </si>
  <si>
    <t>Felix Ntwiga</t>
  </si>
  <si>
    <t>Lucy Waithira Ndirangu</t>
  </si>
  <si>
    <t>Rahab W Thuo</t>
  </si>
  <si>
    <t>Margaret W Macharia</t>
  </si>
  <si>
    <t>Grace N Mburu</t>
  </si>
  <si>
    <t>Elizabeth Kiriu</t>
  </si>
  <si>
    <t>Alice Wairimu Kibui</t>
  </si>
  <si>
    <t>Mariah Waitherero</t>
  </si>
  <si>
    <t>Ann Theuri</t>
  </si>
  <si>
    <t>Florence Wachera</t>
  </si>
  <si>
    <t>Nancy Ndarwa</t>
  </si>
  <si>
    <t>Jane Muraya</t>
  </si>
  <si>
    <t>Purity Kathambi</t>
  </si>
  <si>
    <t>Patrobous Gachuru</t>
  </si>
  <si>
    <t>Elizabeth Njenga</t>
  </si>
  <si>
    <t>Manfred Wandaka Kamau</t>
  </si>
  <si>
    <t>Millicent Wairimu Mwendia</t>
  </si>
  <si>
    <t>Joseph Mwangi Kariuki</t>
  </si>
  <si>
    <t>Eunice Njeri Irungu</t>
  </si>
  <si>
    <t>Susan Huria</t>
  </si>
  <si>
    <t>Charles Githanda Nyambura</t>
  </si>
  <si>
    <t>Hanna Wangui Gachangi</t>
  </si>
  <si>
    <t>John K Gatere</t>
  </si>
  <si>
    <t>Zacharia Mugambi Wangui</t>
  </si>
  <si>
    <t>Mary Wambui</t>
  </si>
  <si>
    <t>Rowland Ndegwa Mukuha</t>
  </si>
  <si>
    <t>Millicent W Waweru</t>
  </si>
  <si>
    <t>Mary Wanjiku Muthoni</t>
  </si>
  <si>
    <t>Ruth Mugechi Mucheke</t>
  </si>
  <si>
    <t>Elizabeth N Kori</t>
  </si>
  <si>
    <t>Alice Watetu Odhiambo</t>
  </si>
  <si>
    <t>Loisemary N Wainaina</t>
  </si>
  <si>
    <t>Rhoda Wangechi</t>
  </si>
  <si>
    <t>Wilfred Muriuki</t>
  </si>
  <si>
    <t>Noah Gachucha</t>
  </si>
  <si>
    <t>Boda Boda supervision programmee</t>
  </si>
  <si>
    <t>Sub Counties</t>
  </si>
  <si>
    <t>April 2023</t>
  </si>
  <si>
    <t>Hasssan Abdirahman</t>
  </si>
  <si>
    <t>Samuel Kungu</t>
  </si>
  <si>
    <t>Janeffer Kamau</t>
  </si>
  <si>
    <t>Joel Karanja</t>
  </si>
  <si>
    <t>Joyce Mwangi</t>
  </si>
  <si>
    <t>Edith Gatimu</t>
  </si>
  <si>
    <t>Lilian Munene</t>
  </si>
  <si>
    <t>Stella Ndiangui</t>
  </si>
  <si>
    <t>Youth Directors Workshop</t>
  </si>
  <si>
    <t>9th to 13th April 2024</t>
  </si>
  <si>
    <t>Kenya Inter- Counties Sports Association 9th Edition Meeting</t>
  </si>
  <si>
    <t>Malindi</t>
  </si>
  <si>
    <t>6th  - 10th November 2023</t>
  </si>
  <si>
    <t>Kenneth  Kihato</t>
  </si>
  <si>
    <t>Hassan  Abdirahman</t>
  </si>
  <si>
    <t>KICOSCA Games Meru Pool Table Team (2 Days Allowances)</t>
  </si>
  <si>
    <t>August 2023</t>
  </si>
  <si>
    <t>KICOSCA Games Meru Pool Table Team (3 Days Allowances)</t>
  </si>
  <si>
    <t>Evanson Mbugu</t>
  </si>
  <si>
    <t>KICOSCA Games Meru Pool Table Team (4 Days Allowances)</t>
  </si>
  <si>
    <t>Jediel M Joseph</t>
  </si>
  <si>
    <t>KICOSCA Games Meru Pool Table Team (5 Days Allowances)</t>
  </si>
  <si>
    <t>Peter Njoroge W</t>
  </si>
  <si>
    <t>KICOSCA Games Meru Pool Table Team (6 Days Allowances)</t>
  </si>
  <si>
    <t>KICOSCA Games Meru Pool Table Team (7 Days Allowances)</t>
  </si>
  <si>
    <t>Moses Macharia</t>
  </si>
  <si>
    <t>KICOSCA Games Meru Pool Table Team (8 Days Allowances)</t>
  </si>
  <si>
    <t>Harrison Maina</t>
  </si>
  <si>
    <t>John Mburu</t>
  </si>
  <si>
    <t>Josphat Kagwana</t>
  </si>
  <si>
    <t>Benson Kimotho Nduati</t>
  </si>
  <si>
    <t xml:space="preserve">Capacity Building Workshop at KSG </t>
  </si>
  <si>
    <t>Baringo</t>
  </si>
  <si>
    <t>14th -15th September 2023</t>
  </si>
  <si>
    <t>Hassan Abdirahman</t>
  </si>
  <si>
    <t>Joseph Mburu</t>
  </si>
  <si>
    <t>Youth Connekt Africa Summit 6th Edition</t>
  </si>
  <si>
    <t>|Nairobi</t>
  </si>
  <si>
    <t>8th to 12th December 2023</t>
  </si>
  <si>
    <t>TOTAL ALLOWANCES</t>
  </si>
  <si>
    <r>
      <t>2</t>
    </r>
    <r>
      <rPr>
        <sz val="10"/>
        <color rgb="FF000000"/>
        <rFont val="Calibri"/>
        <family val="2"/>
      </rPr>
      <t>8</t>
    </r>
    <r>
      <rPr>
        <vertAlign val="superscript"/>
        <sz val="10"/>
        <color rgb="FF000000"/>
        <rFont val="Calibri"/>
        <family val="2"/>
      </rPr>
      <t>th</t>
    </r>
    <r>
      <rPr>
        <sz val="10"/>
        <color rgb="FF000000"/>
        <rFont val="Calibri"/>
        <family val="2"/>
      </rPr>
      <t xml:space="preserve"> of Feb, 2024 </t>
    </r>
  </si>
  <si>
    <r>
      <t>16</t>
    </r>
    <r>
      <rPr>
        <vertAlign val="superscript"/>
        <sz val="10"/>
        <color rgb="FF000000"/>
        <rFont val="Calibri"/>
        <family val="2"/>
      </rPr>
      <t>th</t>
    </r>
    <r>
      <rPr>
        <sz val="10"/>
        <color rgb="FF000000"/>
        <rFont val="Calibri"/>
        <family val="2"/>
      </rPr>
      <t xml:space="preserve"> of May, 2023 </t>
    </r>
  </si>
  <si>
    <t>S/NO.</t>
  </si>
  <si>
    <t>SUPPLIER</t>
  </si>
  <si>
    <t>LPO/LSO NO.</t>
  </si>
  <si>
    <t>PV/NO.</t>
  </si>
  <si>
    <t>INVOICE AMOUNT</t>
  </si>
  <si>
    <t>DATE PAID           (as per Bank Statement)</t>
  </si>
  <si>
    <t>TRANSACTION REFERENCE                 (as per Bank Statements)</t>
  </si>
  <si>
    <t>BANK ACCOUNT NAME</t>
  </si>
  <si>
    <t>WITHOLDING VAT TAX (Kshs.)</t>
  </si>
  <si>
    <t>OTHER TAXES (kSHS.)</t>
  </si>
  <si>
    <t>GROSS         (Kshs.)</t>
  </si>
  <si>
    <t>VARIOUS</t>
  </si>
  <si>
    <t>CBK REC</t>
  </si>
  <si>
    <t>JUNE 2024 STAFF SALARY- KSHS. 371,609,822.42</t>
  </si>
  <si>
    <t>Staff Salary(IPPD)</t>
  </si>
  <si>
    <t>Various</t>
  </si>
  <si>
    <t>June 2024 salary</t>
  </si>
  <si>
    <t>30.8.2024</t>
  </si>
  <si>
    <t>Manual payrolls salary</t>
  </si>
  <si>
    <t>JUNE 2024 STAFF SALARY PROGRESS REPORT</t>
  </si>
  <si>
    <t>MURANG'A COUNTY GOVERNMENT</t>
  </si>
  <si>
    <t>AMOUNT</t>
  </si>
  <si>
    <t xml:space="preserve">DISBURSEMENT </t>
  </si>
  <si>
    <t>DATE PAID</t>
  </si>
  <si>
    <t>FT242439P5BJ</t>
  </si>
  <si>
    <t>JUNE 2024</t>
  </si>
  <si>
    <t>FT24243GQ1LZ</t>
  </si>
  <si>
    <t>TOTAL PAID</t>
  </si>
  <si>
    <t>PENDING BILLS AS AT 30TH JUNE 2024 CONSOLIDATED PAYMENT PLAN (REVISED PAYMENT PLAN)</t>
  </si>
  <si>
    <t>PAYMENT PLAN SUMMARY FOR FY 2018-2023</t>
  </si>
  <si>
    <t>FY 2018-2020</t>
  </si>
  <si>
    <t>JUNE 2024 STAFF SALARY</t>
  </si>
  <si>
    <t>STAFF ALLOWANCES</t>
  </si>
  <si>
    <t>KRA AUDITED</t>
  </si>
  <si>
    <t>PAYMENT PLAN SUMMARY FOR FY 2023/2024</t>
  </si>
  <si>
    <t>JULY 2024</t>
  </si>
  <si>
    <t>ÁUGUST 2024</t>
  </si>
  <si>
    <t>SEPTEMBER 2024</t>
  </si>
  <si>
    <t>ÓCTOBER 2024</t>
  </si>
  <si>
    <t>NOVEMBER 2024</t>
  </si>
  <si>
    <t>DECEMBER 2024</t>
  </si>
  <si>
    <t>JANUARY 2025</t>
  </si>
  <si>
    <t>FEBRUARY 2025</t>
  </si>
  <si>
    <t>MARCH 2025</t>
  </si>
  <si>
    <t>ÁPRIL 2025</t>
  </si>
  <si>
    <t>MAY 2025</t>
  </si>
  <si>
    <t>JUNE 2025</t>
  </si>
  <si>
    <t>STAFF SALARY DEDUCTIONS  FY 23/24</t>
  </si>
  <si>
    <t>CHPS FY 23/24</t>
  </si>
  <si>
    <t>STAFF SALARY DEDUCTIONS FY 22/23</t>
  </si>
  <si>
    <t>ADDITIONAL SUPPLIER/  CONTRACTOR</t>
  </si>
  <si>
    <t>FY 2021-2024</t>
  </si>
  <si>
    <t>RECURRENT</t>
  </si>
  <si>
    <t>DEVELOPMENT</t>
  </si>
  <si>
    <t>LANDS &amp; HOUSING</t>
  </si>
  <si>
    <t>COOPERATIVES/TRADE</t>
  </si>
  <si>
    <t>YOUTH</t>
  </si>
  <si>
    <t>AGRICULTURE/LIVESTOCK</t>
  </si>
  <si>
    <t>INFRASTRUCTURE</t>
  </si>
  <si>
    <t>MEDIA</t>
  </si>
  <si>
    <t>STAFF SALARY DEDUCTIONS</t>
  </si>
  <si>
    <t>CHPS</t>
  </si>
  <si>
    <t>WATER/ENVIRONMENT</t>
  </si>
  <si>
    <t>DEPARTMENTS PENDING BILLS STATUS SUMMARY</t>
  </si>
  <si>
    <t>TOTAL PENDING BILLS 30/6/2024</t>
  </si>
  <si>
    <t>TOTAL DEV &amp; REC</t>
  </si>
  <si>
    <r>
      <t xml:space="preserve">Penma </t>
    </r>
    <r>
      <rPr>
        <sz val="12"/>
        <color rgb="FF48494B"/>
        <rFont val="Times New Roman"/>
        <family val="1"/>
      </rPr>
      <t>Enterprises Ltd</t>
    </r>
  </si>
  <si>
    <r>
      <t xml:space="preserve">Supply Of </t>
    </r>
    <r>
      <rPr>
        <sz val="12"/>
        <color rgb="FF48494B"/>
        <rFont val="Times New Roman"/>
        <family val="1"/>
      </rPr>
      <t xml:space="preserve">Computer </t>
    </r>
    <r>
      <rPr>
        <sz val="12"/>
        <color rgb="FF38383B"/>
        <rFont val="Times New Roman"/>
        <family val="1"/>
      </rPr>
      <t>Desktops</t>
    </r>
  </si>
  <si>
    <r>
      <t>Bo</t>
    </r>
    <r>
      <rPr>
        <sz val="12"/>
        <color rgb="FF424446"/>
        <rFont val="Times New Roman"/>
        <family val="1"/>
      </rPr>
      <t xml:space="preserve">ys </t>
    </r>
    <r>
      <rPr>
        <sz val="12"/>
        <color rgb="FF343436"/>
        <rFont val="Times New Roman"/>
        <family val="1"/>
      </rPr>
      <t>Boxers</t>
    </r>
  </si>
  <si>
    <t>Thika County United Welfare</t>
  </si>
  <si>
    <t>Welfare Deductions</t>
  </si>
  <si>
    <t>Society Of Radiography Kenya</t>
  </si>
  <si>
    <t>Ass. Of Medical Records Officer</t>
  </si>
  <si>
    <t>Kenya Medical Social Worker</t>
  </si>
  <si>
    <t>Ardhi Social Welfare</t>
  </si>
  <si>
    <t>Kenya Occupational Therapy Association</t>
  </si>
  <si>
    <t>Kenya Society Of Agricultural Profession</t>
  </si>
  <si>
    <t>Transcom Sacco</t>
  </si>
  <si>
    <t>Sacco Deductions</t>
  </si>
  <si>
    <t>Murang'a Municipal Staff Welfare Shg</t>
  </si>
  <si>
    <t>Kenya Veterinary Ass. Of Nyeri</t>
  </si>
  <si>
    <t>Murang'a Welfare</t>
  </si>
  <si>
    <t>Mazingira Welfare</t>
  </si>
  <si>
    <t>Kenya Union Of Clinical Officer</t>
  </si>
  <si>
    <t>Union Deductions</t>
  </si>
  <si>
    <t>Civil Servant Housing Scheme</t>
  </si>
  <si>
    <t>Rent Deductions</t>
  </si>
  <si>
    <t>Ass. Of Public Health Officer</t>
  </si>
  <si>
    <t>Department Of Housing</t>
  </si>
  <si>
    <t>Ufundi Sacco</t>
  </si>
  <si>
    <t>Kenya Society Of Physiotherapy Association</t>
  </si>
  <si>
    <t>Accounting Officer - Revenue</t>
  </si>
  <si>
    <t>Commission Deductions</t>
  </si>
  <si>
    <t>Accounting Officer</t>
  </si>
  <si>
    <t>Laptrust</t>
  </si>
  <si>
    <t>Pension Deduction</t>
  </si>
  <si>
    <t>Lapfund</t>
  </si>
  <si>
    <t>National Association Of Orthopaedic</t>
  </si>
  <si>
    <t>Kenya Med Social Workers Association</t>
  </si>
  <si>
    <t>The Heritage Insurance</t>
  </si>
  <si>
    <t>Insurance Deductions</t>
  </si>
  <si>
    <t>Ardhi Social Welfare Association</t>
  </si>
  <si>
    <t>Kenya Society Of Agriculture Professions</t>
  </si>
  <si>
    <t>Metropolitan Cannon Life Assurance</t>
  </si>
  <si>
    <t>Uap Provincial Insurance</t>
  </si>
  <si>
    <t>Ass. Of Kenya Med Lab Science Officers</t>
  </si>
  <si>
    <t>Kenya Clinical Officers Association</t>
  </si>
  <si>
    <t>Accounting Officer-Health</t>
  </si>
  <si>
    <t>Liberty Life Assurance</t>
  </si>
  <si>
    <t>Old Mutual Life Assurance</t>
  </si>
  <si>
    <t>Apa Life Insurance</t>
  </si>
  <si>
    <t>Jubilee Insurance</t>
  </si>
  <si>
    <t>Icea Lion Life Assurance</t>
  </si>
  <si>
    <t>Kenindia Assurance</t>
  </si>
  <si>
    <t>Kenya Progressive Nurses Association</t>
  </si>
  <si>
    <t>Elimu Sacco</t>
  </si>
  <si>
    <t>Tower Sacco</t>
  </si>
  <si>
    <t>Ushuru Sacco</t>
  </si>
  <si>
    <t>Energy Sacco</t>
  </si>
  <si>
    <t>Ollin Sacco</t>
  </si>
  <si>
    <t>Nssf- Nhif Casuals</t>
  </si>
  <si>
    <t>Nhif- Nhif Casuals</t>
  </si>
  <si>
    <t>Nhif Deductions</t>
  </si>
  <si>
    <t>Nssf- Yp Casuals</t>
  </si>
  <si>
    <t>Gok Pension Scheme</t>
  </si>
  <si>
    <t>Kenyatta Matibabu Sacco</t>
  </si>
  <si>
    <t>Harambee Sacco</t>
  </si>
  <si>
    <t>Postbank Saye</t>
  </si>
  <si>
    <t>Check-Off Deductions</t>
  </si>
  <si>
    <t>Murang'a County Assembly Car &amp; Mortgage Fund</t>
  </si>
  <si>
    <t>Mortagage Deductions</t>
  </si>
  <si>
    <t>Acccounting Officer</t>
  </si>
  <si>
    <t>National Nurses Association Of Kenya</t>
  </si>
  <si>
    <t>Mwalimu National Sacco</t>
  </si>
  <si>
    <t>Association Of Public Health Officer</t>
  </si>
  <si>
    <t>Kenya Orient Life Assurance</t>
  </si>
  <si>
    <t>Apa Life Assurance</t>
  </si>
  <si>
    <t>Kenindia</t>
  </si>
  <si>
    <t>Mortgage Deduction</t>
  </si>
  <si>
    <t>Pension Deductions</t>
  </si>
  <si>
    <t>Kenya Vet. Association Of Nyeri</t>
  </si>
  <si>
    <t>Society Of Radiography Of Kenya</t>
  </si>
  <si>
    <t>Association Of Medical Record Officer</t>
  </si>
  <si>
    <t>Sacco Deductons</t>
  </si>
  <si>
    <t>Kenya Medical Social Workers Association</t>
  </si>
  <si>
    <t>Kenya Society Of Agricultural Professionals</t>
  </si>
  <si>
    <t>Kenya Orient Life Insurnce</t>
  </si>
  <si>
    <t>Muranga Welfare Group</t>
  </si>
  <si>
    <t>Post Bank Saye</t>
  </si>
  <si>
    <t>Kenya Progresive Nurses Association</t>
  </si>
  <si>
    <t>Civil Servantn Housing Fund Scheme</t>
  </si>
  <si>
    <t>House Rent</t>
  </si>
  <si>
    <t>Nssf</t>
  </si>
  <si>
    <t>Nssf-Yp</t>
  </si>
  <si>
    <t>Accounting Officer (Overpayment, Surcharge, Recoveries)</t>
  </si>
  <si>
    <t>Nssf-Casuals</t>
  </si>
  <si>
    <t>Kenya Med Lab Science Officer</t>
  </si>
  <si>
    <t>Welfare Deduction</t>
  </si>
  <si>
    <t>Sacco Deduction</t>
  </si>
  <si>
    <t>Insurance Deduction</t>
  </si>
  <si>
    <t>Old Mutual Assurance</t>
  </si>
  <si>
    <t>Ass Of Kenya Med Lab Science Officer</t>
  </si>
  <si>
    <t>Muranga Municipal Staff Welfare Shg</t>
  </si>
  <si>
    <t xml:space="preserve">Jubilee Insurance </t>
  </si>
  <si>
    <t>Kenya Orient Life Insurance</t>
  </si>
  <si>
    <t>Nssf (Nhif Claim Officers)</t>
  </si>
  <si>
    <t>Nssf (Yp Casuals)</t>
  </si>
  <si>
    <t>Nssf (Casuals)</t>
  </si>
  <si>
    <t>Association Of Medical Records Officers</t>
  </si>
  <si>
    <t>Old Mutual Life Insurance</t>
  </si>
  <si>
    <t>Association Of Kenya Medical Lab Science Officers</t>
  </si>
  <si>
    <t xml:space="preserve">Mazingira Welfare </t>
  </si>
  <si>
    <t>Association Of Public Health Officers</t>
  </si>
  <si>
    <t>Muranga County Gvt Assembly Car And Mortgage</t>
  </si>
  <si>
    <t>Nssf-Ippd</t>
  </si>
  <si>
    <t>Cic Insurance Group</t>
  </si>
  <si>
    <t>Kamuchii Sacco-Casuals</t>
  </si>
  <si>
    <t>Afya Sacco</t>
  </si>
  <si>
    <t xml:space="preserve">Hazina Sacco </t>
  </si>
  <si>
    <t>Metropolitan Teachers Sacco</t>
  </si>
  <si>
    <t>Mwito Sacco</t>
  </si>
  <si>
    <t>Union Of Kenya Civil Servant</t>
  </si>
  <si>
    <t>British American Insurance</t>
  </si>
  <si>
    <t>Murang'a County Assembly Car Loan &amp; Mortgage</t>
  </si>
  <si>
    <t>Jamii Sacco</t>
  </si>
  <si>
    <t>Kenya Medical Pp &amp; Dentist Union</t>
  </si>
  <si>
    <t>Helb</t>
  </si>
  <si>
    <t>Shirika Sacco</t>
  </si>
  <si>
    <t>Kenya National Union Of Nurses</t>
  </si>
  <si>
    <t>Gok-Pss Scheme</t>
  </si>
  <si>
    <t>Salary Arrears</t>
  </si>
  <si>
    <t>Deductions</t>
  </si>
  <si>
    <t xml:space="preserve"> Sacco Deduction </t>
  </si>
  <si>
    <t xml:space="preserve"> Welfare Deductions </t>
  </si>
  <si>
    <t>Kenya Society Of Physiotherapy</t>
  </si>
  <si>
    <t>Kenindia Insurance</t>
  </si>
  <si>
    <t xml:space="preserve"> Insurance Deductions </t>
  </si>
  <si>
    <t>Kenya Society Of Agricultural Proffessional</t>
  </si>
  <si>
    <t>Kenya Medi Social Workers Ass.</t>
  </si>
  <si>
    <t>Liberty Life Insurance</t>
  </si>
  <si>
    <t>Icea Insurance</t>
  </si>
  <si>
    <t>Association Of Kenya Medical Lab Science  Officers</t>
  </si>
  <si>
    <t>Umithio Sacco</t>
  </si>
  <si>
    <t>Muranga Welfare</t>
  </si>
  <si>
    <t>Cic Insurance</t>
  </si>
  <si>
    <t>Kamuchii Sacco- Casuals</t>
  </si>
  <si>
    <t>Kenya Veterinary Association Of Nyeri</t>
  </si>
  <si>
    <t>Hazina Sacco</t>
  </si>
  <si>
    <t>United Democratic Alliance (Uda)</t>
  </si>
  <si>
    <t>Maktaba Sacco</t>
  </si>
  <si>
    <t>Pioneer Assurance</t>
  </si>
  <si>
    <t>Muranga County Assembly Car Loan &amp; Mortgage</t>
  </si>
  <si>
    <t xml:space="preserve"> Mortgage Deduction </t>
  </si>
  <si>
    <t>Kimuri Sacco</t>
  </si>
  <si>
    <t>Sanlam Life Insurance</t>
  </si>
  <si>
    <t>Madison Insurance</t>
  </si>
  <si>
    <t>Newfortis Sacco</t>
  </si>
  <si>
    <t>Parliamentarians Sacco</t>
  </si>
  <si>
    <t>Katoc Sacco</t>
  </si>
  <si>
    <t>Higher Education Loan Board</t>
  </si>
  <si>
    <t xml:space="preserve"> Pension Deductions </t>
  </si>
  <si>
    <t>Kamuchii Sacco</t>
  </si>
  <si>
    <t>Ardhi Sacco</t>
  </si>
  <si>
    <t>Kwihota Sacco</t>
  </si>
  <si>
    <t>Gok Pss Scheme</t>
  </si>
  <si>
    <t>Mentor Sacco</t>
  </si>
  <si>
    <t xml:space="preserve"> Net Salary </t>
  </si>
  <si>
    <t xml:space="preserve"> Gross Salary </t>
  </si>
  <si>
    <t>NET PAY(RTGS)  AMOUNT PAID                    ( Kshs.)</t>
  </si>
  <si>
    <t>CHP'S ALLOWANCES PROGRESS REPORT</t>
  </si>
  <si>
    <t>FY 2020-2022 SUPPLIER/CO-NTRACTOR</t>
  </si>
  <si>
    <t>FY 2022-2023 SUPPLIER/CO-NTRACTOR</t>
  </si>
  <si>
    <t>CLEARED BY IPBRC SUPPLIER/CO-NTRACTOR</t>
  </si>
  <si>
    <t>FY 2023/2024 SUPPLIER/CO-NTRATCOR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</si>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</sst>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  <numFmt numFmtId="167" formatCode="mm/dd/yy;@"/>
    <numFmt numFmtId="168" formatCode="[$-409]d\-mmm\-yy;@"/>
    <numFmt numFmtId="169" formatCode="[$-409]mmm\-yy;@"/>
    <numFmt numFmtId="170" formatCode="_ * #,##0_ ;_ * \-#,##0_ ;_ * &quot;-&quot;??_ ;_ @_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Maiandra GD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name val="Calibri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0"/>
      <color rgb="FF000000"/>
      <name val="Calibri"/>
      <family val="2"/>
    </font>
    <font>
      <vertAlign val="superscript"/>
      <sz val="10"/>
      <color rgb="FF000000"/>
      <name val="Calibri"/>
      <family val="2"/>
    </font>
    <font>
      <b/>
      <sz val="11"/>
      <name val="Calibri"/>
      <family val="2"/>
    </font>
    <font>
      <sz val="10"/>
      <color rgb="FF1F1F1F"/>
      <name val="Calibri"/>
      <family val="2"/>
    </font>
    <font>
      <b/>
      <sz val="10"/>
      <color rgb="FF000000"/>
      <name val="Calibri"/>
      <family val="2"/>
    </font>
    <font>
      <b/>
      <sz val="12"/>
      <color theme="1"/>
      <name val="Maiandra GD"/>
      <family val="2"/>
    </font>
    <font>
      <sz val="12"/>
      <color theme="1"/>
      <name val="Maiandra GD"/>
      <family val="2"/>
    </font>
    <font>
      <b/>
      <sz val="13"/>
      <color theme="1"/>
      <name val="Maiandra GD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48494B"/>
      <name val="Times New Roman"/>
      <family val="1"/>
    </font>
    <font>
      <sz val="12"/>
      <color rgb="FF38383B"/>
      <name val="Times New Roman"/>
      <family val="1"/>
    </font>
    <font>
      <sz val="12"/>
      <color rgb="FF131518"/>
      <name val="Times New Roman"/>
      <family val="1"/>
    </font>
    <font>
      <sz val="12"/>
      <color rgb="FF343436"/>
      <name val="Times New Roman"/>
      <family val="1"/>
    </font>
    <font>
      <sz val="12"/>
      <color rgb="FF242428"/>
      <name val="Times New Roman"/>
      <family val="1"/>
    </font>
    <font>
      <sz val="12"/>
      <color rgb="FF424446"/>
      <name val="Times New Roman"/>
      <family val="1"/>
    </font>
    <font>
      <sz val="12"/>
      <color rgb="FF2A2A2D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color rgb="FF7030A0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3">
    <xf numFmtId="0" fontId="0" fillId="0" borderId="0" xfId="0"/>
    <xf numFmtId="0" fontId="3" fillId="0" borderId="1" xfId="0" applyFont="1" applyBorder="1" applyAlignment="1">
      <alignment vertical="center"/>
    </xf>
    <xf numFmtId="0" fontId="4" fillId="11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 wrapText="1"/>
    </xf>
    <xf numFmtId="164" fontId="4" fillId="11" borderId="1" xfId="1" applyFont="1" applyFill="1" applyBorder="1" applyAlignment="1">
      <alignment horizontal="center" vertical="center"/>
    </xf>
    <xf numFmtId="164" fontId="4" fillId="11" borderId="1" xfId="1" applyFont="1" applyFill="1" applyBorder="1" applyAlignment="1">
      <alignment horizontal="center" vertical="center" wrapText="1"/>
    </xf>
    <xf numFmtId="164" fontId="4" fillId="11" borderId="1" xfId="1" applyFont="1" applyFill="1" applyBorder="1" applyAlignment="1">
      <alignment vertical="center" wrapText="1"/>
    </xf>
    <xf numFmtId="164" fontId="3" fillId="0" borderId="1" xfId="1" applyFont="1" applyBorder="1" applyAlignment="1">
      <alignment vertical="center"/>
    </xf>
    <xf numFmtId="3" fontId="3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164" fontId="4" fillId="0" borderId="1" xfId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1" applyFont="1" applyBorder="1" applyAlignment="1">
      <alignment horizontal="right" vertical="center"/>
    </xf>
    <xf numFmtId="164" fontId="3" fillId="0" borderId="1" xfId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64" fontId="5" fillId="0" borderId="1" xfId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164" fontId="4" fillId="14" borderId="1" xfId="1" applyFont="1" applyFill="1" applyBorder="1" applyAlignment="1">
      <alignment vertical="center"/>
    </xf>
    <xf numFmtId="0" fontId="3" fillId="14" borderId="1" xfId="0" applyFont="1" applyFill="1" applyBorder="1" applyAlignment="1">
      <alignment vertical="center"/>
    </xf>
    <xf numFmtId="164" fontId="3" fillId="14" borderId="1" xfId="1" applyFont="1" applyFill="1" applyBorder="1" applyAlignment="1">
      <alignment vertical="center"/>
    </xf>
    <xf numFmtId="166" fontId="3" fillId="0" borderId="1" xfId="1" applyNumberFormat="1" applyFont="1" applyBorder="1" applyAlignment="1">
      <alignment vertical="center"/>
    </xf>
    <xf numFmtId="166" fontId="4" fillId="11" borderId="1" xfId="1" applyNumberFormat="1" applyFont="1" applyFill="1" applyBorder="1" applyAlignment="1">
      <alignment horizontal="center" vertical="center"/>
    </xf>
    <xf numFmtId="166" fontId="4" fillId="0" borderId="1" xfId="1" applyNumberFormat="1" applyFont="1" applyBorder="1" applyAlignment="1">
      <alignment vertical="center"/>
    </xf>
    <xf numFmtId="166" fontId="3" fillId="0" borderId="1" xfId="1" applyNumberFormat="1" applyFont="1" applyBorder="1" applyAlignment="1">
      <alignment horizontal="right" vertical="center"/>
    </xf>
    <xf numFmtId="166" fontId="5" fillId="0" borderId="1" xfId="1" applyNumberFormat="1" applyFont="1" applyBorder="1" applyAlignment="1">
      <alignment horizontal="right" vertical="center"/>
    </xf>
    <xf numFmtId="166" fontId="4" fillId="14" borderId="1" xfId="1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4" fillId="0" borderId="1" xfId="1" applyFont="1" applyBorder="1" applyAlignment="1">
      <alignment vertical="center" wrapText="1"/>
    </xf>
    <xf numFmtId="0" fontId="3" fillId="14" borderId="1" xfId="0" applyFont="1" applyFill="1" applyBorder="1" applyAlignment="1">
      <alignment vertical="center" wrapText="1"/>
    </xf>
    <xf numFmtId="164" fontId="4" fillId="7" borderId="1" xfId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6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10" borderId="1" xfId="0" applyFont="1" applyFill="1" applyBorder="1" applyAlignment="1">
      <alignment horizontal="center" vertical="center" wrapText="1"/>
    </xf>
    <xf numFmtId="164" fontId="9" fillId="10" borderId="1" xfId="1" applyFont="1" applyFill="1" applyBorder="1" applyAlignment="1">
      <alignment horizontal="center" vertical="center" wrapText="1"/>
    </xf>
    <xf numFmtId="164" fontId="4" fillId="10" borderId="1" xfId="1" applyFont="1" applyFill="1" applyBorder="1" applyAlignment="1">
      <alignment vertical="center" wrapText="1"/>
    </xf>
    <xf numFmtId="164" fontId="3" fillId="0" borderId="1" xfId="1" applyFont="1" applyFill="1" applyBorder="1" applyAlignment="1">
      <alignment vertical="center"/>
    </xf>
    <xf numFmtId="43" fontId="3" fillId="0" borderId="1" xfId="0" applyNumberFormat="1" applyFont="1" applyBorder="1" applyAlignment="1">
      <alignment vertical="center"/>
    </xf>
    <xf numFmtId="17" fontId="3" fillId="0" borderId="1" xfId="0" applyNumberFormat="1" applyFont="1" applyBorder="1" applyAlignment="1">
      <alignment vertical="center"/>
    </xf>
    <xf numFmtId="164" fontId="4" fillId="0" borderId="1" xfId="1" applyFont="1" applyFill="1" applyBorder="1" applyAlignment="1">
      <alignment vertical="center"/>
    </xf>
    <xf numFmtId="43" fontId="4" fillId="9" borderId="1" xfId="0" applyNumberFormat="1" applyFont="1" applyFill="1" applyBorder="1" applyAlignment="1">
      <alignment vertical="center"/>
    </xf>
    <xf numFmtId="0" fontId="9" fillId="11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vertical="center"/>
    </xf>
    <xf numFmtId="166" fontId="3" fillId="0" borderId="1" xfId="1" applyNumberFormat="1" applyFont="1" applyFill="1" applyBorder="1" applyAlignment="1">
      <alignment vertical="center"/>
    </xf>
    <xf numFmtId="0" fontId="5" fillId="0" borderId="1" xfId="0" applyFont="1" applyBorder="1" applyAlignment="1">
      <alignment horizontal="right" vertical="center" wrapText="1"/>
    </xf>
    <xf numFmtId="0" fontId="5" fillId="12" borderId="1" xfId="0" applyFont="1" applyFill="1" applyBorder="1" applyAlignment="1">
      <alignment vertical="center" wrapText="1"/>
    </xf>
    <xf numFmtId="0" fontId="3" fillId="12" borderId="1" xfId="0" applyFont="1" applyFill="1" applyBorder="1" applyAlignment="1">
      <alignment vertical="center" wrapText="1"/>
    </xf>
    <xf numFmtId="0" fontId="3" fillId="12" borderId="1" xfId="0" applyFont="1" applyFill="1" applyBorder="1" applyAlignment="1">
      <alignment vertical="center"/>
    </xf>
    <xf numFmtId="166" fontId="3" fillId="12" borderId="1" xfId="1" applyNumberFormat="1" applyFont="1" applyFill="1" applyBorder="1" applyAlignment="1">
      <alignment vertical="center"/>
    </xf>
    <xf numFmtId="164" fontId="3" fillId="12" borderId="1" xfId="1" applyFont="1" applyFill="1" applyBorder="1" applyAlignment="1">
      <alignment vertical="center"/>
    </xf>
    <xf numFmtId="43" fontId="3" fillId="12" borderId="1" xfId="0" applyNumberFormat="1" applyFont="1" applyFill="1" applyBorder="1" applyAlignment="1">
      <alignment vertical="center"/>
    </xf>
    <xf numFmtId="17" fontId="3" fillId="12" borderId="1" xfId="0" applyNumberFormat="1" applyFont="1" applyFill="1" applyBorder="1" applyAlignment="1">
      <alignment vertical="center"/>
    </xf>
    <xf numFmtId="0" fontId="5" fillId="12" borderId="1" xfId="0" applyFont="1" applyFill="1" applyBorder="1" applyAlignment="1">
      <alignment horizontal="right" vertical="center" wrapText="1"/>
    </xf>
    <xf numFmtId="164" fontId="4" fillId="12" borderId="1" xfId="1" applyFont="1" applyFill="1" applyBorder="1" applyAlignment="1">
      <alignment vertical="center"/>
    </xf>
    <xf numFmtId="0" fontId="5" fillId="5" borderId="1" xfId="0" applyFont="1" applyFill="1" applyBorder="1" applyAlignment="1">
      <alignment vertical="center" wrapText="1"/>
    </xf>
    <xf numFmtId="43" fontId="4" fillId="0" borderId="1" xfId="0" applyNumberFormat="1" applyFont="1" applyBorder="1" applyAlignment="1">
      <alignment vertical="center"/>
    </xf>
    <xf numFmtId="164" fontId="4" fillId="9" borderId="1" xfId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3" fillId="12" borderId="1" xfId="0" applyNumberFormat="1" applyFont="1" applyFill="1" applyBorder="1" applyAlignment="1">
      <alignment vertical="center" wrapText="1"/>
    </xf>
    <xf numFmtId="3" fontId="3" fillId="12" borderId="1" xfId="0" applyNumberFormat="1" applyFont="1" applyFill="1" applyBorder="1" applyAlignment="1">
      <alignment vertical="center"/>
    </xf>
    <xf numFmtId="4" fontId="3" fillId="12" borderId="1" xfId="0" applyNumberFormat="1" applyFont="1" applyFill="1" applyBorder="1" applyAlignment="1">
      <alignment vertical="center"/>
    </xf>
    <xf numFmtId="4" fontId="3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164" fontId="9" fillId="4" borderId="1" xfId="1" applyFont="1" applyFill="1" applyBorder="1" applyAlignment="1">
      <alignment horizontal="center" vertical="center" wrapText="1"/>
    </xf>
    <xf numFmtId="164" fontId="4" fillId="4" borderId="1" xfId="1" applyFont="1" applyFill="1" applyBorder="1" applyAlignment="1">
      <alignment horizontal="center" vertical="center" wrapText="1"/>
    </xf>
    <xf numFmtId="164" fontId="4" fillId="4" borderId="1" xfId="1" applyFont="1" applyFill="1" applyBorder="1" applyAlignment="1">
      <alignment vertical="center" wrapText="1"/>
    </xf>
    <xf numFmtId="14" fontId="3" fillId="12" borderId="1" xfId="0" applyNumberFormat="1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 wrapText="1"/>
    </xf>
    <xf numFmtId="4" fontId="3" fillId="5" borderId="1" xfId="0" applyNumberFormat="1" applyFont="1" applyFill="1" applyBorder="1" applyAlignment="1">
      <alignment vertical="center" wrapText="1"/>
    </xf>
    <xf numFmtId="166" fontId="3" fillId="5" borderId="1" xfId="1" applyNumberFormat="1" applyFont="1" applyFill="1" applyBorder="1" applyAlignment="1">
      <alignment vertical="center"/>
    </xf>
    <xf numFmtId="164" fontId="3" fillId="5" borderId="1" xfId="1" applyFont="1" applyFill="1" applyBorder="1" applyAlignment="1">
      <alignment vertical="center"/>
    </xf>
    <xf numFmtId="43" fontId="3" fillId="5" borderId="1" xfId="0" applyNumberFormat="1" applyFont="1" applyFill="1" applyBorder="1" applyAlignment="1">
      <alignment vertical="center"/>
    </xf>
    <xf numFmtId="17" fontId="3" fillId="5" borderId="1" xfId="0" applyNumberFormat="1" applyFont="1" applyFill="1" applyBorder="1" applyAlignment="1">
      <alignment vertical="center"/>
    </xf>
    <xf numFmtId="0" fontId="3" fillId="12" borderId="1" xfId="0" applyFont="1" applyFill="1" applyBorder="1" applyAlignment="1">
      <alignment horizontal="left" vertical="center" wrapText="1"/>
    </xf>
    <xf numFmtId="164" fontId="3" fillId="12" borderId="1" xfId="0" applyNumberFormat="1" applyFont="1" applyFill="1" applyBorder="1" applyAlignment="1">
      <alignment vertical="center"/>
    </xf>
    <xf numFmtId="3" fontId="3" fillId="5" borderId="1" xfId="0" applyNumberFormat="1" applyFont="1" applyFill="1" applyBorder="1" applyAlignment="1">
      <alignment vertical="center"/>
    </xf>
    <xf numFmtId="0" fontId="9" fillId="5" borderId="1" xfId="0" applyFont="1" applyFill="1" applyBorder="1" applyAlignment="1">
      <alignment horizontal="left" vertical="center" wrapText="1"/>
    </xf>
    <xf numFmtId="164" fontId="4" fillId="5" borderId="1" xfId="1" applyFont="1" applyFill="1" applyBorder="1" applyAlignment="1">
      <alignment vertical="center"/>
    </xf>
    <xf numFmtId="43" fontId="4" fillId="7" borderId="1" xfId="0" applyNumberFormat="1" applyFont="1" applyFill="1" applyBorder="1" applyAlignment="1">
      <alignment vertical="center"/>
    </xf>
    <xf numFmtId="0" fontId="9" fillId="13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 wrapText="1"/>
    </xf>
    <xf numFmtId="165" fontId="4" fillId="13" borderId="1" xfId="1" applyNumberFormat="1" applyFont="1" applyFill="1" applyBorder="1" applyAlignment="1">
      <alignment vertical="center"/>
    </xf>
    <xf numFmtId="165" fontId="4" fillId="13" borderId="1" xfId="1" applyNumberFormat="1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horizontal="left" vertical="center" wrapText="1"/>
    </xf>
    <xf numFmtId="165" fontId="3" fillId="0" borderId="1" xfId="1" applyNumberFormat="1" applyFont="1" applyBorder="1" applyAlignment="1">
      <alignment vertical="center"/>
    </xf>
    <xf numFmtId="0" fontId="5" fillId="12" borderId="1" xfId="0" applyFont="1" applyFill="1" applyBorder="1" applyAlignment="1">
      <alignment vertical="center"/>
    </xf>
    <xf numFmtId="4" fontId="3" fillId="12" borderId="1" xfId="0" applyNumberFormat="1" applyFont="1" applyFill="1" applyBorder="1" applyAlignment="1">
      <alignment horizontal="left" vertical="center" wrapText="1"/>
    </xf>
    <xf numFmtId="165" fontId="3" fillId="12" borderId="1" xfId="1" applyNumberFormat="1" applyFont="1" applyFill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left" vertical="center" wrapText="1"/>
    </xf>
    <xf numFmtId="165" fontId="3" fillId="5" borderId="1" xfId="1" applyNumberFormat="1" applyFont="1" applyFill="1" applyBorder="1" applyAlignment="1">
      <alignment vertical="center"/>
    </xf>
    <xf numFmtId="0" fontId="3" fillId="5" borderId="0" xfId="0" applyFont="1" applyFill="1" applyAlignment="1">
      <alignment vertical="center"/>
    </xf>
    <xf numFmtId="15" fontId="3" fillId="12" borderId="1" xfId="0" applyNumberFormat="1" applyFont="1" applyFill="1" applyBorder="1" applyAlignment="1">
      <alignment horizontal="left" vertical="center" wrapText="1"/>
    </xf>
    <xf numFmtId="166" fontId="4" fillId="12" borderId="1" xfId="1" applyNumberFormat="1" applyFont="1" applyFill="1" applyBorder="1" applyAlignment="1">
      <alignment vertical="center"/>
    </xf>
    <xf numFmtId="165" fontId="4" fillId="12" borderId="1" xfId="1" applyNumberFormat="1" applyFont="1" applyFill="1" applyBorder="1" applyAlignment="1">
      <alignment vertical="center"/>
    </xf>
    <xf numFmtId="15" fontId="3" fillId="0" borderId="1" xfId="0" applyNumberFormat="1" applyFont="1" applyBorder="1" applyAlignment="1">
      <alignment horizontal="left" vertical="center" wrapText="1"/>
    </xf>
    <xf numFmtId="166" fontId="5" fillId="0" borderId="1" xfId="0" applyNumberFormat="1" applyFont="1" applyBorder="1" applyAlignment="1">
      <alignment vertical="center"/>
    </xf>
    <xf numFmtId="0" fontId="3" fillId="12" borderId="1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right" vertical="center"/>
    </xf>
    <xf numFmtId="166" fontId="3" fillId="12" borderId="1" xfId="1" applyNumberFormat="1" applyFont="1" applyFill="1" applyBorder="1" applyAlignment="1">
      <alignment horizontal="right" vertical="center" wrapText="1"/>
    </xf>
    <xf numFmtId="166" fontId="3" fillId="5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65" fontId="4" fillId="7" borderId="1" xfId="1" applyNumberFormat="1" applyFont="1" applyFill="1" applyBorder="1" applyAlignment="1">
      <alignment vertical="center"/>
    </xf>
    <xf numFmtId="0" fontId="4" fillId="5" borderId="1" xfId="0" applyFont="1" applyFill="1" applyBorder="1" applyAlignment="1">
      <alignment horizontal="left" vertical="center" wrapText="1"/>
    </xf>
    <xf numFmtId="0" fontId="10" fillId="12" borderId="1" xfId="0" applyFont="1" applyFill="1" applyBorder="1" applyAlignment="1">
      <alignment horizontal="right" vertical="center"/>
    </xf>
    <xf numFmtId="0" fontId="10" fillId="12" borderId="1" xfId="0" applyFont="1" applyFill="1" applyBorder="1" applyAlignment="1">
      <alignment vertical="center" wrapText="1"/>
    </xf>
    <xf numFmtId="14" fontId="3" fillId="5" borderId="1" xfId="0" applyNumberFormat="1" applyFont="1" applyFill="1" applyBorder="1" applyAlignment="1">
      <alignment vertical="center" wrapText="1"/>
    </xf>
    <xf numFmtId="43" fontId="4" fillId="5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5" fillId="12" borderId="1" xfId="0" applyFont="1" applyFill="1" applyBorder="1" applyAlignment="1">
      <alignment vertical="top" wrapText="1"/>
    </xf>
    <xf numFmtId="0" fontId="3" fillId="12" borderId="1" xfId="0" applyFont="1" applyFill="1" applyBorder="1" applyAlignment="1">
      <alignment horizontal="left" vertical="top"/>
    </xf>
    <xf numFmtId="0" fontId="3" fillId="12" borderId="1" xfId="0" applyFont="1" applyFill="1" applyBorder="1" applyAlignment="1">
      <alignment vertical="top" wrapText="1"/>
    </xf>
    <xf numFmtId="0" fontId="3" fillId="12" borderId="1" xfId="0" applyFont="1" applyFill="1" applyBorder="1" applyAlignment="1">
      <alignment horizontal="center" vertical="top"/>
    </xf>
    <xf numFmtId="166" fontId="3" fillId="12" borderId="1" xfId="1" applyNumberFormat="1" applyFont="1" applyFill="1" applyBorder="1" applyAlignment="1">
      <alignment vertical="top"/>
    </xf>
    <xf numFmtId="0" fontId="3" fillId="12" borderId="1" xfId="0" applyFont="1" applyFill="1" applyBorder="1" applyAlignment="1">
      <alignment horizontal="left" vertical="top" wrapText="1"/>
    </xf>
    <xf numFmtId="165" fontId="3" fillId="12" borderId="1" xfId="1" applyNumberFormat="1" applyFont="1" applyFill="1" applyBorder="1" applyAlignment="1">
      <alignment horizontal="center" vertical="top"/>
    </xf>
    <xf numFmtId="165" fontId="3" fillId="12" borderId="1" xfId="1" applyNumberFormat="1" applyFont="1" applyFill="1" applyBorder="1" applyAlignment="1">
      <alignment vertical="top"/>
    </xf>
    <xf numFmtId="165" fontId="3" fillId="12" borderId="1" xfId="0" applyNumberFormat="1" applyFont="1" applyFill="1" applyBorder="1" applyAlignment="1">
      <alignment vertical="top"/>
    </xf>
    <xf numFmtId="17" fontId="3" fillId="12" borderId="1" xfId="0" applyNumberFormat="1" applyFont="1" applyFill="1" applyBorder="1" applyAlignment="1">
      <alignment vertical="top"/>
    </xf>
    <xf numFmtId="0" fontId="3" fillId="12" borderId="1" xfId="0" applyFont="1" applyFill="1" applyBorder="1" applyAlignment="1">
      <alignment vertical="top"/>
    </xf>
    <xf numFmtId="166" fontId="4" fillId="0" borderId="1" xfId="1" applyNumberFormat="1" applyFont="1" applyFill="1" applyBorder="1" applyAlignment="1">
      <alignment vertical="center"/>
    </xf>
    <xf numFmtId="165" fontId="4" fillId="0" borderId="1" xfId="1" applyNumberFormat="1" applyFont="1" applyFill="1" applyBorder="1" applyAlignment="1">
      <alignment vertical="center" wrapText="1"/>
    </xf>
    <xf numFmtId="165" fontId="4" fillId="0" borderId="1" xfId="1" applyNumberFormat="1" applyFont="1" applyFill="1" applyBorder="1" applyAlignment="1">
      <alignment vertical="center"/>
    </xf>
    <xf numFmtId="0" fontId="3" fillId="0" borderId="1" xfId="0" applyFont="1" applyBorder="1" applyAlignment="1">
      <alignment horizontal="left" vertical="top" wrapText="1"/>
    </xf>
    <xf numFmtId="166" fontId="3" fillId="0" borderId="1" xfId="1" applyNumberFormat="1" applyFont="1" applyBorder="1" applyAlignment="1">
      <alignment horizontal="left" vertical="top" wrapText="1"/>
    </xf>
    <xf numFmtId="165" fontId="3" fillId="0" borderId="1" xfId="1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vertical="center"/>
    </xf>
    <xf numFmtId="166" fontId="3" fillId="12" borderId="1" xfId="1" applyNumberFormat="1" applyFont="1" applyFill="1" applyBorder="1" applyAlignment="1">
      <alignment horizontal="left" vertical="top" wrapText="1"/>
    </xf>
    <xf numFmtId="165" fontId="3" fillId="12" borderId="1" xfId="0" applyNumberFormat="1" applyFont="1" applyFill="1" applyBorder="1" applyAlignment="1">
      <alignment vertical="center"/>
    </xf>
    <xf numFmtId="164" fontId="3" fillId="12" borderId="1" xfId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left" vertical="top" wrapText="1"/>
    </xf>
    <xf numFmtId="166" fontId="3" fillId="5" borderId="1" xfId="1" applyNumberFormat="1" applyFont="1" applyFill="1" applyBorder="1" applyAlignment="1">
      <alignment horizontal="left" vertical="top" wrapText="1"/>
    </xf>
    <xf numFmtId="165" fontId="3" fillId="5" borderId="1" xfId="1" applyNumberFormat="1" applyFont="1" applyFill="1" applyBorder="1" applyAlignment="1">
      <alignment horizontal="center" vertical="center"/>
    </xf>
    <xf numFmtId="165" fontId="3" fillId="5" borderId="1" xfId="0" applyNumberFormat="1" applyFont="1" applyFill="1" applyBorder="1" applyAlignment="1">
      <alignment vertical="center"/>
    </xf>
    <xf numFmtId="14" fontId="3" fillId="12" borderId="1" xfId="0" applyNumberFormat="1" applyFont="1" applyFill="1" applyBorder="1" applyAlignment="1">
      <alignment horizontal="left" vertical="top" wrapText="1"/>
    </xf>
    <xf numFmtId="165" fontId="3" fillId="12" borderId="1" xfId="1" applyNumberFormat="1" applyFont="1" applyFill="1" applyBorder="1" applyAlignment="1">
      <alignment horizontal="center" vertical="center"/>
    </xf>
    <xf numFmtId="3" fontId="3" fillId="12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left" vertical="top" wrapText="1"/>
    </xf>
    <xf numFmtId="0" fontId="3" fillId="12" borderId="1" xfId="0" quotePrefix="1" applyFont="1" applyFill="1" applyBorder="1" applyAlignment="1">
      <alignment vertical="center"/>
    </xf>
    <xf numFmtId="0" fontId="3" fillId="12" borderId="1" xfId="0" quotePrefix="1" applyFont="1" applyFill="1" applyBorder="1" applyAlignment="1">
      <alignment vertical="center" wrapText="1"/>
    </xf>
    <xf numFmtId="0" fontId="3" fillId="12" borderId="1" xfId="0" quotePrefix="1" applyFont="1" applyFill="1" applyBorder="1" applyAlignment="1">
      <alignment horizontal="center" vertical="center"/>
    </xf>
    <xf numFmtId="0" fontId="3" fillId="12" borderId="1" xfId="0" quotePrefix="1" applyFont="1" applyFill="1" applyBorder="1" applyAlignment="1">
      <alignment horizontal="center" vertical="top" wrapText="1"/>
    </xf>
    <xf numFmtId="166" fontId="3" fillId="12" borderId="1" xfId="1" quotePrefix="1" applyNumberFormat="1" applyFont="1" applyFill="1" applyBorder="1" applyAlignment="1">
      <alignment horizontal="center" vertical="top" wrapText="1"/>
    </xf>
    <xf numFmtId="0" fontId="3" fillId="0" borderId="1" xfId="0" quotePrefix="1" applyFont="1" applyBorder="1" applyAlignment="1">
      <alignment vertical="center"/>
    </xf>
    <xf numFmtId="0" fontId="3" fillId="0" borderId="1" xfId="0" quotePrefix="1" applyFont="1" applyBorder="1" applyAlignment="1">
      <alignment vertic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top" wrapText="1"/>
    </xf>
    <xf numFmtId="166" fontId="3" fillId="0" borderId="1" xfId="1" quotePrefix="1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center" wrapText="1"/>
    </xf>
    <xf numFmtId="166" fontId="4" fillId="0" borderId="1" xfId="1" quotePrefix="1" applyNumberFormat="1" applyFont="1" applyBorder="1" applyAlignment="1">
      <alignment horizontal="left" vertical="center"/>
    </xf>
    <xf numFmtId="164" fontId="4" fillId="0" borderId="1" xfId="1" quotePrefix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vertical="center"/>
    </xf>
    <xf numFmtId="0" fontId="9" fillId="11" borderId="1" xfId="0" applyFont="1" applyFill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166" fontId="5" fillId="0" borderId="1" xfId="1" applyNumberFormat="1" applyFont="1" applyFill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164" fontId="5" fillId="0" borderId="1" xfId="1" applyFont="1" applyFill="1" applyBorder="1" applyAlignment="1">
      <alignment vertical="center"/>
    </xf>
    <xf numFmtId="43" fontId="5" fillId="0" borderId="1" xfId="0" applyNumberFormat="1" applyFont="1" applyBorder="1" applyAlignment="1">
      <alignment horizontal="center" vertical="center"/>
    </xf>
    <xf numFmtId="17" fontId="5" fillId="0" borderId="1" xfId="0" applyNumberFormat="1" applyFont="1" applyBorder="1" applyAlignment="1">
      <alignment vertical="center"/>
    </xf>
    <xf numFmtId="14" fontId="5" fillId="12" borderId="1" xfId="0" applyNumberFormat="1" applyFont="1" applyFill="1" applyBorder="1" applyAlignment="1">
      <alignment vertical="center" wrapText="1"/>
    </xf>
    <xf numFmtId="166" fontId="5" fillId="12" borderId="1" xfId="1" applyNumberFormat="1" applyFont="1" applyFill="1" applyBorder="1" applyAlignment="1">
      <alignment vertical="center"/>
    </xf>
    <xf numFmtId="3" fontId="5" fillId="12" borderId="1" xfId="0" applyNumberFormat="1" applyFont="1" applyFill="1" applyBorder="1" applyAlignment="1">
      <alignment vertical="center"/>
    </xf>
    <xf numFmtId="164" fontId="5" fillId="12" borderId="1" xfId="1" applyFont="1" applyFill="1" applyBorder="1" applyAlignment="1">
      <alignment vertical="center"/>
    </xf>
    <xf numFmtId="43" fontId="5" fillId="12" borderId="1" xfId="0" applyNumberFormat="1" applyFont="1" applyFill="1" applyBorder="1" applyAlignment="1">
      <alignment horizontal="center" vertical="center"/>
    </xf>
    <xf numFmtId="17" fontId="5" fillId="12" borderId="1" xfId="0" applyNumberFormat="1" applyFont="1" applyFill="1" applyBorder="1" applyAlignment="1">
      <alignment vertical="center"/>
    </xf>
    <xf numFmtId="14" fontId="5" fillId="12" borderId="1" xfId="0" applyNumberFormat="1" applyFont="1" applyFill="1" applyBorder="1" applyAlignment="1">
      <alignment horizontal="left" vertical="center" wrapText="1"/>
    </xf>
    <xf numFmtId="164" fontId="9" fillId="0" borderId="1" xfId="1" applyFont="1" applyFill="1" applyBorder="1" applyAlignment="1">
      <alignment vertical="center"/>
    </xf>
    <xf numFmtId="43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166" fontId="9" fillId="0" borderId="1" xfId="1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164" fontId="9" fillId="7" borderId="1" xfId="1" applyFont="1" applyFill="1" applyBorder="1" applyAlignment="1">
      <alignment vertical="center"/>
    </xf>
    <xf numFmtId="164" fontId="4" fillId="15" borderId="1" xfId="1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vertical="center" wrapText="1"/>
    </xf>
    <xf numFmtId="164" fontId="4" fillId="15" borderId="1" xfId="1" applyFont="1" applyFill="1" applyBorder="1" applyAlignment="1">
      <alignment vertical="center" wrapText="1"/>
    </xf>
    <xf numFmtId="164" fontId="4" fillId="15" borderId="1" xfId="1" applyFont="1" applyFill="1" applyBorder="1" applyAlignment="1">
      <alignment horizontal="left" vertical="center" wrapText="1"/>
    </xf>
    <xf numFmtId="166" fontId="4" fillId="0" borderId="1" xfId="1" applyNumberFormat="1" applyFont="1" applyBorder="1" applyAlignment="1">
      <alignment vertical="center" wrapText="1"/>
    </xf>
    <xf numFmtId="164" fontId="4" fillId="0" borderId="1" xfId="1" applyFont="1" applyBorder="1" applyAlignment="1">
      <alignment horizontal="left" vertical="center" wrapText="1"/>
    </xf>
    <xf numFmtId="164" fontId="3" fillId="12" borderId="1" xfId="1" applyFont="1" applyFill="1" applyBorder="1" applyAlignment="1">
      <alignment horizontal="left" vertical="center"/>
    </xf>
    <xf numFmtId="164" fontId="9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164" fontId="4" fillId="2" borderId="1" xfId="1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9" fillId="15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/>
    </xf>
    <xf numFmtId="164" fontId="3" fillId="12" borderId="1" xfId="1" applyFont="1" applyFill="1" applyBorder="1" applyAlignment="1">
      <alignment horizontal="center" vertical="center"/>
    </xf>
    <xf numFmtId="4" fontId="3" fillId="12" borderId="1" xfId="0" applyNumberFormat="1" applyFont="1" applyFill="1" applyBorder="1" applyAlignment="1">
      <alignment horizontal="center" vertical="center"/>
    </xf>
    <xf numFmtId="3" fontId="3" fillId="12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165" fontId="3" fillId="12" borderId="1" xfId="1" applyNumberFormat="1" applyFont="1" applyFill="1" applyBorder="1" applyAlignment="1">
      <alignment horizontal="right" vertical="center"/>
    </xf>
    <xf numFmtId="0" fontId="10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/>
    </xf>
    <xf numFmtId="165" fontId="3" fillId="5" borderId="1" xfId="1" applyNumberFormat="1" applyFont="1" applyFill="1" applyBorder="1" applyAlignment="1">
      <alignment horizontal="right" vertical="center"/>
    </xf>
    <xf numFmtId="164" fontId="3" fillId="5" borderId="1" xfId="1" applyFont="1" applyFill="1" applyBorder="1" applyAlignment="1">
      <alignment horizontal="left" vertical="center"/>
    </xf>
    <xf numFmtId="0" fontId="13" fillId="17" borderId="1" xfId="0" applyFont="1" applyFill="1" applyBorder="1" applyAlignment="1">
      <alignment vertical="center"/>
    </xf>
    <xf numFmtId="49" fontId="3" fillId="5" borderId="1" xfId="0" applyNumberFormat="1" applyFont="1" applyFill="1" applyBorder="1" applyAlignment="1">
      <alignment horizontal="right" vertical="center"/>
    </xf>
    <xf numFmtId="0" fontId="10" fillId="5" borderId="1" xfId="0" applyFont="1" applyFill="1" applyBorder="1" applyAlignment="1">
      <alignment horizontal="right" vertical="center"/>
    </xf>
    <xf numFmtId="3" fontId="10" fillId="5" borderId="1" xfId="0" applyNumberFormat="1" applyFont="1" applyFill="1" applyBorder="1" applyAlignment="1">
      <alignment horizontal="right" vertical="center" wrapText="1"/>
    </xf>
    <xf numFmtId="164" fontId="3" fillId="5" borderId="1" xfId="1" applyFont="1" applyFill="1" applyBorder="1" applyAlignment="1">
      <alignment horizontal="right" vertical="center"/>
    </xf>
    <xf numFmtId="3" fontId="10" fillId="5" borderId="1" xfId="0" applyNumberFormat="1" applyFont="1" applyFill="1" applyBorder="1" applyAlignment="1">
      <alignment horizontal="right" vertical="center"/>
    </xf>
    <xf numFmtId="3" fontId="3" fillId="5" borderId="1" xfId="0" applyNumberFormat="1" applyFont="1" applyFill="1" applyBorder="1" applyAlignment="1">
      <alignment vertical="center" wrapText="1"/>
    </xf>
    <xf numFmtId="164" fontId="10" fillId="5" borderId="1" xfId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right" vertical="center"/>
    </xf>
    <xf numFmtId="49" fontId="3" fillId="5" borderId="1" xfId="1" applyNumberFormat="1" applyFont="1" applyFill="1" applyBorder="1" applyAlignment="1">
      <alignment horizontal="right" vertical="center" wrapText="1"/>
    </xf>
    <xf numFmtId="49" fontId="3" fillId="5" borderId="1" xfId="1" applyNumberFormat="1" applyFont="1" applyFill="1" applyBorder="1" applyAlignment="1">
      <alignment vertical="center"/>
    </xf>
    <xf numFmtId="3" fontId="10" fillId="5" borderId="1" xfId="0" applyNumberFormat="1" applyFont="1" applyFill="1" applyBorder="1" applyAlignment="1">
      <alignment vertical="center"/>
    </xf>
    <xf numFmtId="164" fontId="10" fillId="5" borderId="1" xfId="1" applyFont="1" applyFill="1" applyBorder="1" applyAlignment="1">
      <alignment vertical="center"/>
    </xf>
    <xf numFmtId="0" fontId="1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165" fontId="3" fillId="0" borderId="1" xfId="1" applyNumberFormat="1" applyFont="1" applyFill="1" applyBorder="1" applyAlignment="1">
      <alignment vertical="center"/>
    </xf>
    <xf numFmtId="3" fontId="3" fillId="12" borderId="1" xfId="1" applyNumberFormat="1" applyFont="1" applyFill="1" applyBorder="1" applyAlignment="1">
      <alignment vertical="center"/>
    </xf>
    <xf numFmtId="14" fontId="3" fillId="12" borderId="1" xfId="0" applyNumberFormat="1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 wrapText="1"/>
    </xf>
    <xf numFmtId="0" fontId="5" fillId="12" borderId="1" xfId="0" applyFont="1" applyFill="1" applyBorder="1" applyAlignment="1">
      <alignment horizontal="left" vertical="center" wrapText="1"/>
    </xf>
    <xf numFmtId="166" fontId="5" fillId="12" borderId="1" xfId="0" applyNumberFormat="1" applyFont="1" applyFill="1" applyBorder="1" applyAlignment="1">
      <alignment vertical="center" wrapText="1"/>
    </xf>
    <xf numFmtId="166" fontId="5" fillId="12" borderId="1" xfId="0" applyNumberFormat="1" applyFont="1" applyFill="1" applyBorder="1" applyAlignment="1">
      <alignment vertical="center"/>
    </xf>
    <xf numFmtId="166" fontId="3" fillId="12" borderId="1" xfId="1" applyNumberFormat="1" applyFont="1" applyFill="1" applyBorder="1" applyAlignment="1">
      <alignment horizontal="left" vertical="center"/>
    </xf>
    <xf numFmtId="166" fontId="4" fillId="0" borderId="1" xfId="0" applyNumberFormat="1" applyFont="1" applyBorder="1" applyAlignment="1">
      <alignment vertical="center"/>
    </xf>
    <xf numFmtId="165" fontId="4" fillId="0" borderId="1" xfId="0" applyNumberFormat="1" applyFont="1" applyBorder="1" applyAlignment="1">
      <alignment vertical="center"/>
    </xf>
    <xf numFmtId="165" fontId="4" fillId="7" borderId="1" xfId="0" applyNumberFormat="1" applyFont="1" applyFill="1" applyBorder="1" applyAlignment="1">
      <alignment vertical="center"/>
    </xf>
    <xf numFmtId="0" fontId="10" fillId="12" borderId="1" xfId="0" applyFont="1" applyFill="1" applyBorder="1" applyAlignment="1">
      <alignment horizontal="left" vertical="center" wrapText="1"/>
    </xf>
    <xf numFmtId="3" fontId="10" fillId="12" borderId="1" xfId="0" applyNumberFormat="1" applyFont="1" applyFill="1" applyBorder="1" applyAlignment="1">
      <alignment horizontal="right" vertical="center" wrapText="1"/>
    </xf>
    <xf numFmtId="164" fontId="10" fillId="12" borderId="1" xfId="1" applyFont="1" applyFill="1" applyBorder="1" applyAlignment="1">
      <alignment horizontal="right" vertical="center" wrapText="1"/>
    </xf>
    <xf numFmtId="170" fontId="3" fillId="0" borderId="1" xfId="1" applyNumberFormat="1" applyFont="1" applyFill="1" applyBorder="1" applyAlignment="1">
      <alignment horizontal="right" vertical="center"/>
    </xf>
    <xf numFmtId="170" fontId="3" fillId="12" borderId="1" xfId="1" applyNumberFormat="1" applyFont="1" applyFill="1" applyBorder="1" applyAlignment="1">
      <alignment horizontal="right" vertical="center"/>
    </xf>
    <xf numFmtId="170" fontId="3" fillId="12" borderId="1" xfId="1" applyNumberFormat="1" applyFont="1" applyFill="1" applyBorder="1" applyAlignment="1">
      <alignment vertical="center"/>
    </xf>
    <xf numFmtId="3" fontId="14" fillId="12" borderId="1" xfId="0" applyNumberFormat="1" applyFont="1" applyFill="1" applyBorder="1" applyAlignment="1">
      <alignment horizontal="right" vertical="center" wrapText="1"/>
    </xf>
    <xf numFmtId="49" fontId="3" fillId="12" borderId="1" xfId="0" applyNumberFormat="1" applyFont="1" applyFill="1" applyBorder="1" applyAlignment="1">
      <alignment vertical="center" wrapText="1"/>
    </xf>
    <xf numFmtId="4" fontId="4" fillId="12" borderId="1" xfId="0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3" fontId="10" fillId="0" borderId="1" xfId="0" applyNumberFormat="1" applyFont="1" applyBorder="1" applyAlignment="1">
      <alignment horizontal="right" vertical="center" wrapText="1"/>
    </xf>
    <xf numFmtId="170" fontId="3" fillId="0" borderId="1" xfId="1" applyNumberFormat="1" applyFont="1" applyFill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/>
    </xf>
    <xf numFmtId="4" fontId="4" fillId="9" borderId="1" xfId="0" applyNumberFormat="1" applyFont="1" applyFill="1" applyBorder="1" applyAlignment="1">
      <alignment vertical="center"/>
    </xf>
    <xf numFmtId="164" fontId="7" fillId="16" borderId="1" xfId="0" applyNumberFormat="1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166" fontId="3" fillId="0" borderId="0" xfId="1" applyNumberFormat="1" applyFont="1" applyAlignment="1">
      <alignment vertical="center"/>
    </xf>
    <xf numFmtId="164" fontId="3" fillId="0" borderId="0" xfId="1" applyFont="1" applyAlignment="1">
      <alignment vertical="center"/>
    </xf>
    <xf numFmtId="164" fontId="16" fillId="0" borderId="1" xfId="1" applyFont="1" applyBorder="1" applyAlignment="1">
      <alignment vertical="center"/>
    </xf>
    <xf numFmtId="166" fontId="16" fillId="0" borderId="1" xfId="1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15" fillId="20" borderId="1" xfId="0" applyFont="1" applyFill="1" applyBorder="1" applyAlignment="1">
      <alignment horizontal="center" vertical="center"/>
    </xf>
    <xf numFmtId="164" fontId="15" fillId="20" borderId="1" xfId="1" applyFont="1" applyFill="1" applyBorder="1" applyAlignment="1">
      <alignment horizontal="center" vertical="center"/>
    </xf>
    <xf numFmtId="0" fontId="16" fillId="0" borderId="11" xfId="0" applyFont="1" applyBorder="1" applyAlignment="1">
      <alignment vertical="center"/>
    </xf>
    <xf numFmtId="166" fontId="16" fillId="21" borderId="1" xfId="1" applyNumberFormat="1" applyFont="1" applyFill="1" applyBorder="1" applyAlignment="1">
      <alignment vertical="center"/>
    </xf>
    <xf numFmtId="164" fontId="16" fillId="10" borderId="1" xfId="1" applyFont="1" applyFill="1" applyBorder="1" applyAlignment="1">
      <alignment vertical="center"/>
    </xf>
    <xf numFmtId="166" fontId="16" fillId="0" borderId="12" xfId="1" applyNumberFormat="1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166" fontId="15" fillId="4" borderId="1" xfId="0" applyNumberFormat="1" applyFont="1" applyFill="1" applyBorder="1" applyAlignment="1">
      <alignment vertical="center"/>
    </xf>
    <xf numFmtId="164" fontId="15" fillId="4" borderId="1" xfId="0" applyNumberFormat="1" applyFont="1" applyFill="1" applyBorder="1" applyAlignment="1">
      <alignment vertical="center"/>
    </xf>
    <xf numFmtId="166" fontId="15" fillId="4" borderId="1" xfId="1" applyNumberFormat="1" applyFont="1" applyFill="1" applyBorder="1" applyAlignment="1">
      <alignment vertical="center"/>
    </xf>
    <xf numFmtId="164" fontId="15" fillId="4" borderId="12" xfId="0" applyNumberFormat="1" applyFont="1" applyFill="1" applyBorder="1" applyAlignment="1">
      <alignment vertical="center"/>
    </xf>
    <xf numFmtId="164" fontId="16" fillId="0" borderId="0" xfId="1" applyFont="1" applyAlignment="1">
      <alignment vertical="center"/>
    </xf>
    <xf numFmtId="166" fontId="16" fillId="0" borderId="0" xfId="1" applyNumberFormat="1" applyFont="1" applyAlignment="1">
      <alignment vertical="center"/>
    </xf>
    <xf numFmtId="164" fontId="15" fillId="0" borderId="0" xfId="1" applyFont="1" applyAlignment="1">
      <alignment vertical="center"/>
    </xf>
    <xf numFmtId="0" fontId="16" fillId="22" borderId="1" xfId="0" applyFont="1" applyFill="1" applyBorder="1" applyAlignment="1">
      <alignment vertical="center"/>
    </xf>
    <xf numFmtId="166" fontId="15" fillId="22" borderId="1" xfId="0" applyNumberFormat="1" applyFont="1" applyFill="1" applyBorder="1" applyAlignment="1">
      <alignment vertical="center"/>
    </xf>
    <xf numFmtId="164" fontId="16" fillId="22" borderId="1" xfId="1" applyFont="1" applyFill="1" applyBorder="1" applyAlignment="1">
      <alignment vertical="center"/>
    </xf>
    <xf numFmtId="164" fontId="15" fillId="22" borderId="1" xfId="1" applyFont="1" applyFill="1" applyBorder="1" applyAlignment="1">
      <alignment vertical="center"/>
    </xf>
    <xf numFmtId="166" fontId="16" fillId="22" borderId="1" xfId="1" applyNumberFormat="1" applyFont="1" applyFill="1" applyBorder="1" applyAlignment="1">
      <alignment vertical="center"/>
    </xf>
    <xf numFmtId="0" fontId="16" fillId="22" borderId="11" xfId="0" applyFont="1" applyFill="1" applyBorder="1" applyAlignment="1">
      <alignment vertical="center"/>
    </xf>
    <xf numFmtId="164" fontId="16" fillId="22" borderId="12" xfId="1" applyFont="1" applyFill="1" applyBorder="1" applyAlignment="1">
      <alignment vertical="center"/>
    </xf>
    <xf numFmtId="0" fontId="15" fillId="0" borderId="21" xfId="0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0" fontId="16" fillId="0" borderId="16" xfId="0" applyFont="1" applyBorder="1" applyAlignment="1">
      <alignment vertical="center"/>
    </xf>
    <xf numFmtId="164" fontId="16" fillId="0" borderId="16" xfId="1" applyFont="1" applyBorder="1" applyAlignment="1">
      <alignment vertical="center"/>
    </xf>
    <xf numFmtId="164" fontId="2" fillId="0" borderId="16" xfId="1" applyFont="1" applyBorder="1" applyAlignment="1">
      <alignment vertical="center"/>
    </xf>
    <xf numFmtId="166" fontId="16" fillId="0" borderId="16" xfId="1" applyNumberFormat="1" applyFont="1" applyBorder="1" applyAlignment="1">
      <alignment vertical="center"/>
    </xf>
    <xf numFmtId="166" fontId="15" fillId="0" borderId="17" xfId="1" applyNumberFormat="1" applyFont="1" applyBorder="1" applyAlignment="1">
      <alignment vertical="center"/>
    </xf>
    <xf numFmtId="0" fontId="19" fillId="5" borderId="0" xfId="0" applyFont="1" applyFill="1" applyAlignment="1">
      <alignment vertical="center"/>
    </xf>
    <xf numFmtId="0" fontId="18" fillId="7" borderId="1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 wrapText="1"/>
    </xf>
    <xf numFmtId="164" fontId="18" fillId="7" borderId="1" xfId="1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vertical="center"/>
    </xf>
    <xf numFmtId="0" fontId="19" fillId="5" borderId="1" xfId="0" applyFont="1" applyFill="1" applyBorder="1" applyAlignment="1">
      <alignment horizontal="center" vertical="center"/>
    </xf>
    <xf numFmtId="0" fontId="19" fillId="5" borderId="1" xfId="0" quotePrefix="1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vertical="center" wrapText="1"/>
    </xf>
    <xf numFmtId="164" fontId="19" fillId="5" borderId="1" xfId="1" applyFont="1" applyFill="1" applyBorder="1" applyAlignment="1">
      <alignment vertical="center"/>
    </xf>
    <xf numFmtId="17" fontId="19" fillId="5" borderId="1" xfId="0" applyNumberFormat="1" applyFont="1" applyFill="1" applyBorder="1" applyAlignment="1">
      <alignment vertical="center"/>
    </xf>
    <xf numFmtId="43" fontId="19" fillId="5" borderId="0" xfId="0" applyNumberFormat="1" applyFont="1" applyFill="1" applyAlignment="1">
      <alignment vertical="center"/>
    </xf>
    <xf numFmtId="0" fontId="19" fillId="5" borderId="1" xfId="0" quotePrefix="1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left" vertical="center"/>
    </xf>
    <xf numFmtId="0" fontId="19" fillId="5" borderId="1" xfId="0" applyFont="1" applyFill="1" applyBorder="1" applyAlignment="1">
      <alignment horizontal="center" vertical="center" wrapText="1"/>
    </xf>
    <xf numFmtId="169" fontId="19" fillId="5" borderId="1" xfId="0" applyNumberFormat="1" applyFont="1" applyFill="1" applyBorder="1" applyAlignment="1">
      <alignment vertical="center"/>
    </xf>
    <xf numFmtId="0" fontId="18" fillId="16" borderId="4" xfId="0" applyFont="1" applyFill="1" applyBorder="1" applyAlignment="1">
      <alignment vertical="center"/>
    </xf>
    <xf numFmtId="0" fontId="19" fillId="16" borderId="1" xfId="0" quotePrefix="1" applyFont="1" applyFill="1" applyBorder="1" applyAlignment="1">
      <alignment horizontal="center" vertical="center" wrapText="1"/>
    </xf>
    <xf numFmtId="0" fontId="19" fillId="16" borderId="1" xfId="0" applyFont="1" applyFill="1" applyBorder="1" applyAlignment="1">
      <alignment horizontal="center" vertical="center"/>
    </xf>
    <xf numFmtId="0" fontId="19" fillId="16" borderId="1" xfId="0" applyFont="1" applyFill="1" applyBorder="1" applyAlignment="1">
      <alignment vertical="center" wrapText="1"/>
    </xf>
    <xf numFmtId="164" fontId="18" fillId="16" borderId="1" xfId="1" applyFont="1" applyFill="1" applyBorder="1" applyAlignment="1">
      <alignment vertical="center"/>
    </xf>
    <xf numFmtId="17" fontId="19" fillId="16" borderId="1" xfId="0" applyNumberFormat="1" applyFont="1" applyFill="1" applyBorder="1" applyAlignment="1">
      <alignment vertical="center"/>
    </xf>
    <xf numFmtId="0" fontId="18" fillId="5" borderId="4" xfId="0" applyFont="1" applyFill="1" applyBorder="1" applyAlignment="1">
      <alignment horizontal="left" vertical="center"/>
    </xf>
    <xf numFmtId="164" fontId="18" fillId="5" borderId="1" xfId="1" applyFont="1" applyFill="1" applyBorder="1" applyAlignment="1">
      <alignment vertical="center"/>
    </xf>
    <xf numFmtId="164" fontId="19" fillId="5" borderId="1" xfId="1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vertical="center" wrapText="1"/>
    </xf>
    <xf numFmtId="0" fontId="21" fillId="5" borderId="1" xfId="0" applyFont="1" applyFill="1" applyBorder="1" applyAlignment="1">
      <alignment horizontal="center" vertical="center" wrapText="1"/>
    </xf>
    <xf numFmtId="15" fontId="20" fillId="5" borderId="1" xfId="0" applyNumberFormat="1" applyFont="1" applyFill="1" applyBorder="1" applyAlignment="1">
      <alignment horizontal="center" vertical="center" wrapText="1"/>
    </xf>
    <xf numFmtId="164" fontId="19" fillId="5" borderId="1" xfId="0" applyNumberFormat="1" applyFont="1" applyFill="1" applyBorder="1" applyAlignment="1">
      <alignment vertical="center"/>
    </xf>
    <xf numFmtId="15" fontId="19" fillId="5" borderId="1" xfId="0" applyNumberFormat="1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vertical="center" wrapText="1"/>
    </xf>
    <xf numFmtId="0" fontId="24" fillId="5" borderId="1" xfId="0" applyFont="1" applyFill="1" applyBorder="1" applyAlignment="1">
      <alignment horizontal="center" vertical="center" wrapText="1"/>
    </xf>
    <xf numFmtId="15" fontId="22" fillId="5" borderId="1" xfId="0" applyNumberFormat="1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vertical="center" wrapText="1"/>
    </xf>
    <xf numFmtId="0" fontId="19" fillId="5" borderId="1" xfId="0" applyFont="1" applyFill="1" applyBorder="1" applyAlignment="1">
      <alignment horizontal="left" vertical="center" wrapText="1"/>
    </xf>
    <xf numFmtId="15" fontId="19" fillId="5" borderId="1" xfId="0" applyNumberFormat="1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left" vertical="center" wrapText="1"/>
    </xf>
    <xf numFmtId="0" fontId="19" fillId="5" borderId="1" xfId="0" quotePrefix="1" applyFont="1" applyFill="1" applyBorder="1" applyAlignment="1">
      <alignment vertical="center"/>
    </xf>
    <xf numFmtId="164" fontId="27" fillId="5" borderId="1" xfId="1" applyFont="1" applyFill="1" applyBorder="1" applyAlignment="1">
      <alignment vertical="center"/>
    </xf>
    <xf numFmtId="0" fontId="27" fillId="5" borderId="1" xfId="0" applyFont="1" applyFill="1" applyBorder="1" applyAlignment="1">
      <alignment vertical="center" wrapText="1"/>
    </xf>
    <xf numFmtId="0" fontId="27" fillId="5" borderId="1" xfId="0" applyFont="1" applyFill="1" applyBorder="1" applyAlignment="1">
      <alignment horizontal="center" vertical="center" wrapText="1"/>
    </xf>
    <xf numFmtId="17" fontId="27" fillId="5" borderId="1" xfId="0" applyNumberFormat="1" applyFont="1" applyFill="1" applyBorder="1" applyAlignment="1">
      <alignment vertical="center"/>
    </xf>
    <xf numFmtId="0" fontId="18" fillId="16" borderId="3" xfId="0" applyFont="1" applyFill="1" applyBorder="1" applyAlignment="1">
      <alignment horizontal="center" vertical="center"/>
    </xf>
    <xf numFmtId="0" fontId="19" fillId="16" borderId="4" xfId="0" applyFont="1" applyFill="1" applyBorder="1" applyAlignment="1">
      <alignment vertical="center"/>
    </xf>
    <xf numFmtId="164" fontId="18" fillId="6" borderId="1" xfId="1" applyFont="1" applyFill="1" applyBorder="1" applyAlignment="1">
      <alignment vertical="center"/>
    </xf>
    <xf numFmtId="0" fontId="19" fillId="6" borderId="0" xfId="0" applyFont="1" applyFill="1" applyAlignment="1">
      <alignment vertical="center"/>
    </xf>
    <xf numFmtId="0" fontId="19" fillId="5" borderId="0" xfId="0" applyFont="1" applyFill="1" applyAlignment="1">
      <alignment horizontal="center" vertical="center"/>
    </xf>
    <xf numFmtId="43" fontId="19" fillId="5" borderId="0" xfId="1" applyNumberFormat="1" applyFont="1" applyFill="1" applyAlignment="1">
      <alignment vertical="center"/>
    </xf>
    <xf numFmtId="164" fontId="19" fillId="5" borderId="0" xfId="1" applyFont="1" applyFill="1" applyAlignment="1">
      <alignment vertical="center"/>
    </xf>
    <xf numFmtId="168" fontId="19" fillId="5" borderId="1" xfId="0" applyNumberFormat="1" applyFont="1" applyFill="1" applyBorder="1" applyAlignment="1">
      <alignment horizontal="center" vertical="center"/>
    </xf>
    <xf numFmtId="14" fontId="19" fillId="5" borderId="1" xfId="0" applyNumberFormat="1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167" fontId="19" fillId="5" borderId="1" xfId="0" applyNumberFormat="1" applyFont="1" applyFill="1" applyBorder="1" applyAlignment="1">
      <alignment horizontal="center" vertical="center" wrapText="1"/>
    </xf>
    <xf numFmtId="3" fontId="19" fillId="5" borderId="1" xfId="0" applyNumberFormat="1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/>
    </xf>
    <xf numFmtId="0" fontId="19" fillId="5" borderId="0" xfId="0" applyFont="1" applyFill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17" fontId="29" fillId="19" borderId="1" xfId="0" quotePrefix="1" applyNumberFormat="1" applyFont="1" applyFill="1" applyBorder="1" applyAlignment="1">
      <alignment vertical="center"/>
    </xf>
    <xf numFmtId="166" fontId="29" fillId="19" borderId="1" xfId="1" applyNumberFormat="1" applyFont="1" applyFill="1" applyBorder="1" applyAlignment="1">
      <alignment vertical="center"/>
    </xf>
    <xf numFmtId="166" fontId="29" fillId="5" borderId="1" xfId="1" applyNumberFormat="1" applyFont="1" applyFill="1" applyBorder="1" applyAlignment="1">
      <alignment vertical="center"/>
    </xf>
    <xf numFmtId="0" fontId="29" fillId="19" borderId="1" xfId="0" quotePrefix="1" applyFont="1" applyFill="1" applyBorder="1" applyAlignment="1">
      <alignment vertical="center"/>
    </xf>
    <xf numFmtId="0" fontId="29" fillId="19" borderId="1" xfId="0" applyFont="1" applyFill="1" applyBorder="1" applyAlignment="1">
      <alignment vertical="center"/>
    </xf>
    <xf numFmtId="0" fontId="30" fillId="19" borderId="1" xfId="0" applyFont="1" applyFill="1" applyBorder="1" applyAlignment="1">
      <alignment vertical="center"/>
    </xf>
    <xf numFmtId="166" fontId="30" fillId="19" borderId="1" xfId="1" applyNumberFormat="1" applyFont="1" applyFill="1" applyBorder="1" applyAlignment="1">
      <alignment vertical="center"/>
    </xf>
    <xf numFmtId="166" fontId="30" fillId="5" borderId="1" xfId="1" applyNumberFormat="1" applyFont="1" applyFill="1" applyBorder="1" applyAlignment="1">
      <alignment vertical="center"/>
    </xf>
    <xf numFmtId="164" fontId="29" fillId="0" borderId="0" xfId="1" applyFont="1" applyAlignment="1">
      <alignment vertical="center"/>
    </xf>
    <xf numFmtId="164" fontId="30" fillId="0" borderId="0" xfId="1" applyFont="1" applyAlignment="1">
      <alignment vertical="center"/>
    </xf>
    <xf numFmtId="164" fontId="29" fillId="0" borderId="0" xfId="0" applyNumberFormat="1" applyFont="1" applyAlignment="1">
      <alignment vertical="center"/>
    </xf>
    <xf numFmtId="164" fontId="30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1" xfId="0" applyFont="1" applyBorder="1" applyAlignment="1">
      <alignment vertical="center"/>
    </xf>
    <xf numFmtId="164" fontId="18" fillId="0" borderId="1" xfId="1" applyFont="1" applyBorder="1" applyAlignment="1">
      <alignment horizontal="center" vertical="center"/>
    </xf>
    <xf numFmtId="0" fontId="19" fillId="0" borderId="11" xfId="0" applyFont="1" applyBorder="1" applyAlignment="1">
      <alignment vertical="center"/>
    </xf>
    <xf numFmtId="17" fontId="19" fillId="0" borderId="1" xfId="0" quotePrefix="1" applyNumberFormat="1" applyFont="1" applyBorder="1" applyAlignment="1">
      <alignment vertical="center"/>
    </xf>
    <xf numFmtId="164" fontId="19" fillId="0" borderId="1" xfId="1" applyFont="1" applyBorder="1" applyAlignment="1">
      <alignment vertical="center"/>
    </xf>
    <xf numFmtId="17" fontId="19" fillId="0" borderId="1" xfId="0" applyNumberFormat="1" applyFont="1" applyBorder="1" applyAlignment="1">
      <alignment vertical="center"/>
    </xf>
    <xf numFmtId="0" fontId="19" fillId="0" borderId="1" xfId="0" applyFont="1" applyBorder="1" applyAlignment="1">
      <alignment horizontal="center"/>
    </xf>
    <xf numFmtId="14" fontId="19" fillId="0" borderId="12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1" xfId="0" quotePrefix="1" applyFont="1" applyBorder="1" applyAlignment="1">
      <alignment vertical="center"/>
    </xf>
    <xf numFmtId="164" fontId="18" fillId="0" borderId="16" xfId="1" applyFont="1" applyBorder="1" applyAlignment="1">
      <alignment vertical="center"/>
    </xf>
    <xf numFmtId="0" fontId="18" fillId="0" borderId="16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19" fillId="0" borderId="17" xfId="0" applyFont="1" applyBorder="1" applyAlignment="1">
      <alignment vertical="center"/>
    </xf>
    <xf numFmtId="164" fontId="19" fillId="0" borderId="0" xfId="1" applyFont="1" applyAlignment="1">
      <alignment vertical="center"/>
    </xf>
    <xf numFmtId="0" fontId="18" fillId="2" borderId="1" xfId="0" applyFont="1" applyFill="1" applyBorder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164" fontId="18" fillId="3" borderId="1" xfId="1" applyFont="1" applyFill="1" applyBorder="1" applyAlignment="1">
      <alignment horizontal="center" vertical="center"/>
    </xf>
    <xf numFmtId="164" fontId="18" fillId="3" borderId="1" xfId="1" applyFont="1" applyFill="1" applyBorder="1" applyAlignment="1">
      <alignment horizontal="center" vertical="center" wrapText="1"/>
    </xf>
    <xf numFmtId="164" fontId="18" fillId="2" borderId="1" xfId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/>
    </xf>
    <xf numFmtId="17" fontId="19" fillId="5" borderId="1" xfId="0" applyNumberFormat="1" applyFont="1" applyFill="1" applyBorder="1" applyAlignment="1">
      <alignment horizontal="left" vertical="center"/>
    </xf>
    <xf numFmtId="164" fontId="19" fillId="0" borderId="1" xfId="0" applyNumberFormat="1" applyFont="1" applyBorder="1" applyAlignment="1">
      <alignment vertical="center"/>
    </xf>
    <xf numFmtId="164" fontId="19" fillId="5" borderId="1" xfId="1" applyFont="1" applyFill="1" applyBorder="1" applyAlignment="1">
      <alignment horizontal="left" vertical="center"/>
    </xf>
    <xf numFmtId="164" fontId="18" fillId="2" borderId="1" xfId="1" applyFont="1" applyFill="1" applyBorder="1" applyAlignment="1">
      <alignment vertical="center"/>
    </xf>
    <xf numFmtId="164" fontId="31" fillId="5" borderId="1" xfId="1" applyFont="1" applyFill="1" applyBorder="1" applyAlignment="1">
      <alignment vertical="center"/>
    </xf>
    <xf numFmtId="164" fontId="19" fillId="0" borderId="1" xfId="1" applyFont="1" applyBorder="1" applyAlignment="1">
      <alignment horizontal="right" vertical="center"/>
    </xf>
    <xf numFmtId="17" fontId="19" fillId="0" borderId="1" xfId="0" applyNumberFormat="1" applyFont="1" applyBorder="1" applyAlignment="1">
      <alignment horizontal="left" vertical="center"/>
    </xf>
    <xf numFmtId="164" fontId="27" fillId="0" borderId="1" xfId="1" applyFont="1" applyBorder="1" applyAlignment="1">
      <alignment vertical="center"/>
    </xf>
    <xf numFmtId="0" fontId="19" fillId="0" borderId="1" xfId="0" applyFont="1" applyBorder="1" applyAlignment="1">
      <alignment vertical="center" wrapText="1"/>
    </xf>
    <xf numFmtId="49" fontId="19" fillId="0" borderId="1" xfId="0" applyNumberFormat="1" applyFont="1" applyBorder="1" applyAlignment="1">
      <alignment vertical="center"/>
    </xf>
    <xf numFmtId="164" fontId="19" fillId="0" borderId="1" xfId="1" applyFont="1" applyBorder="1" applyAlignment="1">
      <alignment horizontal="center" vertical="center" wrapText="1"/>
    </xf>
    <xf numFmtId="164" fontId="19" fillId="5" borderId="1" xfId="1" applyFont="1" applyFill="1" applyBorder="1" applyAlignment="1">
      <alignment horizontal="right" vertical="center"/>
    </xf>
    <xf numFmtId="164" fontId="31" fillId="0" borderId="1" xfId="1" applyFont="1" applyBorder="1" applyAlignment="1">
      <alignment vertical="center"/>
    </xf>
    <xf numFmtId="0" fontId="19" fillId="2" borderId="1" xfId="0" applyFont="1" applyFill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6" borderId="1" xfId="0" applyNumberFormat="1" applyFont="1" applyFill="1" applyBorder="1" applyAlignment="1">
      <alignment vertical="center"/>
    </xf>
    <xf numFmtId="164" fontId="19" fillId="0" borderId="1" xfId="1" applyFont="1" applyBorder="1" applyAlignment="1">
      <alignment horizontal="left" vertical="center"/>
    </xf>
    <xf numFmtId="164" fontId="19" fillId="0" borderId="1" xfId="1" applyFont="1" applyBorder="1" applyAlignment="1">
      <alignment horizontal="center" vertical="center"/>
    </xf>
    <xf numFmtId="164" fontId="18" fillId="7" borderId="1" xfId="1" applyFont="1" applyFill="1" applyBorder="1" applyAlignment="1">
      <alignment vertical="center"/>
    </xf>
    <xf numFmtId="164" fontId="19" fillId="2" borderId="1" xfId="1" applyFont="1" applyFill="1" applyBorder="1" applyAlignment="1">
      <alignment horizontal="center" vertical="center"/>
    </xf>
    <xf numFmtId="164" fontId="18" fillId="2" borderId="1" xfId="1" applyFont="1" applyFill="1" applyBorder="1" applyAlignment="1">
      <alignment horizontal="center" vertical="center"/>
    </xf>
    <xf numFmtId="43" fontId="18" fillId="5" borderId="1" xfId="0" applyNumberFormat="1" applyFont="1" applyFill="1" applyBorder="1" applyAlignment="1">
      <alignment vertical="center"/>
    </xf>
    <xf numFmtId="0" fontId="19" fillId="4" borderId="1" xfId="0" applyFont="1" applyFill="1" applyBorder="1" applyAlignment="1">
      <alignment vertical="center"/>
    </xf>
    <xf numFmtId="43" fontId="18" fillId="4" borderId="1" xfId="0" applyNumberFormat="1" applyFont="1" applyFill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43" fontId="19" fillId="0" borderId="0" xfId="0" applyNumberFormat="1" applyFont="1" applyAlignment="1">
      <alignment vertical="center"/>
    </xf>
    <xf numFmtId="4" fontId="19" fillId="0" borderId="1" xfId="0" applyNumberFormat="1" applyFont="1" applyBorder="1" applyAlignment="1">
      <alignment vertical="center"/>
    </xf>
    <xf numFmtId="164" fontId="19" fillId="2" borderId="1" xfId="1" applyFont="1" applyFill="1" applyBorder="1" applyAlignment="1">
      <alignment vertical="center"/>
    </xf>
    <xf numFmtId="0" fontId="18" fillId="2" borderId="11" xfId="0" applyFont="1" applyFill="1" applyBorder="1" applyAlignment="1">
      <alignment horizontal="right" vertical="center" wrapText="1"/>
    </xf>
    <xf numFmtId="164" fontId="18" fillId="2" borderId="12" xfId="1" applyFont="1" applyFill="1" applyBorder="1" applyAlignment="1">
      <alignment horizontal="center" vertical="center" wrapText="1"/>
    </xf>
    <xf numFmtId="4" fontId="19" fillId="0" borderId="12" xfId="0" applyNumberFormat="1" applyFont="1" applyBorder="1" applyAlignment="1">
      <alignment vertical="center"/>
    </xf>
    <xf numFmtId="164" fontId="18" fillId="0" borderId="16" xfId="0" applyNumberFormat="1" applyFont="1" applyBorder="1" applyAlignment="1">
      <alignment vertical="center"/>
    </xf>
    <xf numFmtId="164" fontId="18" fillId="0" borderId="17" xfId="1" applyFont="1" applyBorder="1" applyAlignme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64" fontId="18" fillId="9" borderId="1" xfId="1" applyFont="1" applyFill="1" applyBorder="1" applyAlignment="1">
      <alignment horizontal="center" vertical="center" wrapText="1"/>
    </xf>
    <xf numFmtId="0" fontId="18" fillId="14" borderId="1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14" borderId="8" xfId="0" applyFont="1" applyFill="1" applyBorder="1" applyAlignment="1">
      <alignment horizontal="center" vertical="center"/>
    </xf>
    <xf numFmtId="0" fontId="18" fillId="14" borderId="9" xfId="0" applyFont="1" applyFill="1" applyBorder="1" applyAlignment="1">
      <alignment horizontal="center" vertical="center"/>
    </xf>
    <xf numFmtId="0" fontId="18" fillId="14" borderId="10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8" fillId="0" borderId="21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8" fillId="6" borderId="2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166" fontId="4" fillId="2" borderId="1" xfId="1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center" vertical="center" wrapText="1"/>
    </xf>
    <xf numFmtId="166" fontId="4" fillId="15" borderId="1" xfId="1" applyNumberFormat="1" applyFont="1" applyFill="1" applyBorder="1" applyAlignment="1">
      <alignment vertical="center" wrapText="1"/>
    </xf>
    <xf numFmtId="0" fontId="4" fillId="15" borderId="1" xfId="0" applyFont="1" applyFill="1" applyBorder="1" applyAlignment="1">
      <alignment horizontal="center" vertical="center" wrapText="1"/>
    </xf>
    <xf numFmtId="164" fontId="4" fillId="15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8" fillId="9" borderId="1" xfId="0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 wrapText="1"/>
    </xf>
    <xf numFmtId="166" fontId="4" fillId="15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164" fontId="4" fillId="4" borderId="1" xfId="1" applyFont="1" applyFill="1" applyBorder="1" applyAlignment="1">
      <alignment horizontal="center" vertical="center" wrapText="1"/>
    </xf>
    <xf numFmtId="166" fontId="4" fillId="4" borderId="1" xfId="1" applyNumberFormat="1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6" fontId="4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4" fillId="0" borderId="1" xfId="1" applyFont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164" fontId="4" fillId="10" borderId="1" xfId="1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164" fontId="4" fillId="11" borderId="1" xfId="1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 wrapText="1"/>
    </xf>
    <xf numFmtId="166" fontId="4" fillId="10" borderId="1" xfId="1" applyNumberFormat="1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166" fontId="4" fillId="11" borderId="1" xfId="1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left" vertical="center" wrapText="1"/>
    </xf>
    <xf numFmtId="166" fontId="4" fillId="13" borderId="1" xfId="1" applyNumberFormat="1" applyFont="1" applyFill="1" applyBorder="1" applyAlignment="1">
      <alignment horizontal="center" vertical="center" wrapText="1"/>
    </xf>
    <xf numFmtId="165" fontId="4" fillId="13" borderId="1" xfId="1" applyNumberFormat="1" applyFont="1" applyFill="1" applyBorder="1" applyAlignment="1">
      <alignment horizontal="center" vertical="center" wrapText="1"/>
    </xf>
    <xf numFmtId="164" fontId="4" fillId="13" borderId="1" xfId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166" fontId="4" fillId="0" borderId="1" xfId="1" applyNumberFormat="1" applyFont="1" applyFill="1" applyBorder="1" applyAlignment="1">
      <alignment horizontal="center" vertical="top" wrapText="1"/>
    </xf>
    <xf numFmtId="164" fontId="4" fillId="0" borderId="1" xfId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14" fontId="4" fillId="5" borderId="1" xfId="0" applyNumberFormat="1" applyFont="1" applyFill="1" applyBorder="1" applyAlignment="1">
      <alignment horizontal="left" vertical="center" wrapText="1"/>
    </xf>
    <xf numFmtId="166" fontId="4" fillId="5" borderId="1" xfId="1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left" vertical="center"/>
    </xf>
    <xf numFmtId="0" fontId="12" fillId="9" borderId="1" xfId="0" applyFont="1" applyFill="1" applyBorder="1" applyAlignment="1">
      <alignment horizontal="center" vertical="center" wrapText="1"/>
    </xf>
    <xf numFmtId="165" fontId="9" fillId="0" borderId="1" xfId="1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14" fontId="9" fillId="11" borderId="1" xfId="0" applyNumberFormat="1" applyFont="1" applyFill="1" applyBorder="1" applyAlignment="1">
      <alignment horizontal="center" vertical="center" wrapText="1"/>
    </xf>
    <xf numFmtId="166" fontId="9" fillId="11" borderId="1" xfId="1" applyNumberFormat="1" applyFont="1" applyFill="1" applyBorder="1" applyAlignment="1">
      <alignment horizontal="center" vertical="center" wrapText="1"/>
    </xf>
    <xf numFmtId="164" fontId="9" fillId="11" borderId="1" xfId="1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7" fillId="9" borderId="1" xfId="0" applyNumberFormat="1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9" fillId="15" borderId="2" xfId="0" applyFont="1" applyFill="1" applyBorder="1" applyAlignment="1">
      <alignment horizontal="center" vertical="center"/>
    </xf>
    <xf numFmtId="0" fontId="9" fillId="15" borderId="3" xfId="0" applyFont="1" applyFill="1" applyBorder="1" applyAlignment="1">
      <alignment horizontal="center" vertical="center"/>
    </xf>
    <xf numFmtId="0" fontId="9" fillId="15" borderId="4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 wrapText="1"/>
    </xf>
    <xf numFmtId="164" fontId="4" fillId="5" borderId="1" xfId="1" applyFont="1" applyFill="1" applyBorder="1" applyAlignment="1">
      <alignment horizontal="center" vertical="center" wrapText="1"/>
    </xf>
    <xf numFmtId="164" fontId="4" fillId="5" borderId="6" xfId="1" applyFont="1" applyFill="1" applyBorder="1" applyAlignment="1">
      <alignment horizontal="center" vertical="center" wrapText="1"/>
    </xf>
    <xf numFmtId="164" fontId="4" fillId="5" borderId="7" xfId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65" fontId="3" fillId="5" borderId="1" xfId="1" applyNumberFormat="1" applyFont="1" applyFill="1" applyBorder="1" applyAlignment="1">
      <alignment horizontal="center" vertical="center" wrapText="1"/>
    </xf>
    <xf numFmtId="0" fontId="18" fillId="16" borderId="5" xfId="0" applyFont="1" applyFill="1" applyBorder="1" applyAlignment="1">
      <alignment horizontal="center" vertical="center"/>
    </xf>
    <xf numFmtId="0" fontId="18" fillId="5" borderId="29" xfId="0" applyFont="1" applyFill="1" applyBorder="1" applyAlignment="1">
      <alignment horizontal="center" vertical="center"/>
    </xf>
    <xf numFmtId="0" fontId="18" fillId="5" borderId="30" xfId="0" applyFont="1" applyFill="1" applyBorder="1" applyAlignment="1">
      <alignment horizontal="center" vertical="center"/>
    </xf>
    <xf numFmtId="0" fontId="18" fillId="16" borderId="2" xfId="0" applyFont="1" applyFill="1" applyBorder="1" applyAlignment="1">
      <alignment horizontal="center" vertical="center"/>
    </xf>
    <xf numFmtId="0" fontId="18" fillId="16" borderId="3" xfId="0" applyFont="1" applyFill="1" applyBorder="1" applyAlignment="1">
      <alignment horizontal="center" vertical="center"/>
    </xf>
    <xf numFmtId="0" fontId="18" fillId="16" borderId="4" xfId="0" applyFont="1" applyFill="1" applyBorder="1" applyAlignment="1">
      <alignment horizontal="center" vertical="center"/>
    </xf>
    <xf numFmtId="0" fontId="18" fillId="14" borderId="2" xfId="0" applyFont="1" applyFill="1" applyBorder="1" applyAlignment="1">
      <alignment horizontal="center" vertical="center"/>
    </xf>
    <xf numFmtId="0" fontId="18" fillId="14" borderId="3" xfId="0" applyFont="1" applyFill="1" applyBorder="1" applyAlignment="1">
      <alignment horizontal="center" vertical="center"/>
    </xf>
    <xf numFmtId="0" fontId="18" fillId="14" borderId="4" xfId="0" applyFont="1" applyFill="1" applyBorder="1" applyAlignment="1">
      <alignment horizontal="center" vertical="center"/>
    </xf>
    <xf numFmtId="0" fontId="28" fillId="10" borderId="1" xfId="0" applyFont="1" applyFill="1" applyBorder="1" applyAlignment="1">
      <alignment horizontal="center" vertical="center"/>
    </xf>
    <xf numFmtId="0" fontId="28" fillId="14" borderId="1" xfId="0" applyFont="1" applyFill="1" applyBorder="1" applyAlignment="1">
      <alignment horizontal="center" vertical="center"/>
    </xf>
    <xf numFmtId="0" fontId="28" fillId="18" borderId="1" xfId="0" applyFont="1" applyFill="1" applyBorder="1" applyAlignment="1">
      <alignment horizontal="center" vertical="center"/>
    </xf>
    <xf numFmtId="0" fontId="28" fillId="14" borderId="5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center" vertical="center" wrapText="1"/>
    </xf>
    <xf numFmtId="0" fontId="15" fillId="8" borderId="27" xfId="0" applyFont="1" applyFill="1" applyBorder="1" applyAlignment="1">
      <alignment horizontal="center" vertical="center" wrapText="1"/>
    </xf>
    <xf numFmtId="0" fontId="15" fillId="14" borderId="1" xfId="0" applyFont="1" applyFill="1" applyBorder="1" applyAlignment="1">
      <alignment horizontal="center" vertical="center"/>
    </xf>
    <xf numFmtId="164" fontId="15" fillId="8" borderId="1" xfId="1" applyFont="1" applyFill="1" applyBorder="1" applyAlignment="1">
      <alignment horizontal="center" vertical="center"/>
    </xf>
    <xf numFmtId="166" fontId="15" fillId="12" borderId="1" xfId="1" applyNumberFormat="1" applyFont="1" applyFill="1" applyBorder="1" applyAlignment="1">
      <alignment horizontal="center" vertical="center" wrapText="1"/>
    </xf>
    <xf numFmtId="164" fontId="15" fillId="10" borderId="1" xfId="1" applyFont="1" applyFill="1" applyBorder="1" applyAlignment="1">
      <alignment horizontal="center" vertical="center" wrapText="1"/>
    </xf>
    <xf numFmtId="164" fontId="15" fillId="0" borderId="26" xfId="1" applyFont="1" applyBorder="1" applyAlignment="1">
      <alignment horizontal="center" vertical="center" wrapText="1"/>
    </xf>
    <xf numFmtId="164" fontId="15" fillId="0" borderId="28" xfId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sther\departments%20pending%20bills%20as%20at%2030th%20Jun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 SUMMARY"/>
      <sheetName val="Sheet2"/>
      <sheetName val="Audited bills for 18-20"/>
      <sheetName val=" verified bills for FY 21-22 "/>
      <sheetName val="Pending bills for FY 22-23 "/>
      <sheetName val="staff salary ded. 22-23"/>
      <sheetName val="CONSOLIDATED SUMMARY"/>
      <sheetName val="IPBRC"/>
      <sheetName val="ADD 1"/>
      <sheetName val="ADD 2"/>
      <sheetName val="ADD ALLOWANCES"/>
      <sheetName val="salary deductions 23-24"/>
      <sheetName val="june2024 salary"/>
      <sheetName val="may 2024 CHPS"/>
      <sheetName val="JUNE 2024 CHPS"/>
      <sheetName val="HEALTH"/>
    </sheetNames>
    <sheetDataSet>
      <sheetData sheetId="0"/>
      <sheetData sheetId="1"/>
      <sheetData sheetId="2">
        <row r="3">
          <cell r="T3">
            <v>2647000</v>
          </cell>
        </row>
        <row r="6">
          <cell r="T6">
            <v>1910000</v>
          </cell>
        </row>
        <row r="8">
          <cell r="T8">
            <v>946560</v>
          </cell>
        </row>
      </sheetData>
      <sheetData sheetId="3">
        <row r="5">
          <cell r="AA5">
            <v>1784000</v>
          </cell>
        </row>
        <row r="7">
          <cell r="AA7">
            <v>2500000</v>
          </cell>
        </row>
        <row r="10">
          <cell r="AA10">
            <v>1995000</v>
          </cell>
          <cell r="AB10">
            <v>2000000</v>
          </cell>
        </row>
        <row r="12">
          <cell r="AA12">
            <v>54103</v>
          </cell>
        </row>
        <row r="32">
          <cell r="AC32">
            <v>55448955</v>
          </cell>
        </row>
        <row r="38">
          <cell r="AA38">
            <v>18843592</v>
          </cell>
        </row>
        <row r="49">
          <cell r="AA49">
            <v>13705050</v>
          </cell>
          <cell r="AB49">
            <v>22583043</v>
          </cell>
        </row>
        <row r="53">
          <cell r="AA53">
            <v>8177420</v>
          </cell>
        </row>
      </sheetData>
      <sheetData sheetId="4">
        <row r="4">
          <cell r="R4">
            <v>735540</v>
          </cell>
        </row>
      </sheetData>
      <sheetData sheetId="5">
        <row r="831">
          <cell r="H831">
            <v>326048207.01000005</v>
          </cell>
        </row>
      </sheetData>
      <sheetData sheetId="6"/>
      <sheetData sheetId="7">
        <row r="8">
          <cell r="I8">
            <v>0</v>
          </cell>
        </row>
        <row r="10">
          <cell r="I10">
            <v>1900800</v>
          </cell>
        </row>
        <row r="12">
          <cell r="I12">
            <v>1700000</v>
          </cell>
        </row>
        <row r="17">
          <cell r="J17">
            <v>7582340.5</v>
          </cell>
        </row>
        <row r="19">
          <cell r="I19">
            <v>3166800</v>
          </cell>
        </row>
        <row r="21">
          <cell r="I21">
            <v>1875000</v>
          </cell>
        </row>
      </sheetData>
      <sheetData sheetId="8">
        <row r="15">
          <cell r="K15">
            <v>261000</v>
          </cell>
        </row>
        <row r="18">
          <cell r="K18">
            <v>2940600</v>
          </cell>
        </row>
        <row r="59">
          <cell r="I59">
            <v>61832270.200000003</v>
          </cell>
          <cell r="J59">
            <v>10990000</v>
          </cell>
        </row>
        <row r="99">
          <cell r="I99">
            <v>191028.8</v>
          </cell>
          <cell r="J99">
            <v>103098828.06</v>
          </cell>
        </row>
        <row r="118">
          <cell r="I118">
            <v>0</v>
          </cell>
        </row>
        <row r="134">
          <cell r="I134">
            <v>5205100</v>
          </cell>
        </row>
      </sheetData>
      <sheetData sheetId="9">
        <row r="5">
          <cell r="N5">
            <v>1219830</v>
          </cell>
        </row>
        <row r="14">
          <cell r="N14">
            <v>18152928</v>
          </cell>
        </row>
        <row r="20">
          <cell r="N20">
            <v>3957320</v>
          </cell>
        </row>
        <row r="23">
          <cell r="N23">
            <v>0</v>
          </cell>
          <cell r="O23">
            <v>11824590</v>
          </cell>
        </row>
        <row r="36">
          <cell r="N36">
            <v>953520</v>
          </cell>
          <cell r="O36">
            <v>22008979.5</v>
          </cell>
        </row>
        <row r="40">
          <cell r="N40">
            <v>563547.69999999995</v>
          </cell>
        </row>
        <row r="51">
          <cell r="N51">
            <v>326656</v>
          </cell>
        </row>
        <row r="53">
          <cell r="K53">
            <v>100000000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A6468-CE86-4F5E-9966-905653345081}">
  <sheetPr>
    <pageSetUpPr fitToPage="1"/>
  </sheetPr>
  <dimension ref="A1:J991"/>
  <sheetViews>
    <sheetView view="pageBreakPreview" zoomScaleNormal="100" zoomScaleSheetLayoutView="100" workbookViewId="0">
      <pane ySplit="3" topLeftCell="A964" activePane="bottomLeft" state="frozen"/>
      <selection pane="bottomLeft" activeCell="C971" sqref="C971"/>
    </sheetView>
  </sheetViews>
  <sheetFormatPr defaultColWidth="9.140625" defaultRowHeight="15.75" x14ac:dyDescent="0.25"/>
  <cols>
    <col min="1" max="1" width="5.140625" style="367" customWidth="1"/>
    <col min="2" max="2" width="59.140625" style="367" bestFit="1" customWidth="1"/>
    <col min="3" max="3" width="29" style="367" bestFit="1" customWidth="1"/>
    <col min="4" max="4" width="20" style="367" customWidth="1"/>
    <col min="5" max="5" width="20.140625" style="367" bestFit="1" customWidth="1"/>
    <col min="6" max="6" width="19.42578125" style="367" bestFit="1" customWidth="1"/>
    <col min="7" max="7" width="20.42578125" style="367" bestFit="1" customWidth="1"/>
    <col min="8" max="8" width="20.5703125" style="367" customWidth="1"/>
    <col min="9" max="9" width="16.85546875" style="367" bestFit="1" customWidth="1"/>
    <col min="10" max="10" width="16.140625" style="367" bestFit="1" customWidth="1"/>
    <col min="11" max="16384" width="9.140625" style="367"/>
  </cols>
  <sheetData>
    <row r="1" spans="1:9" x14ac:dyDescent="0.25">
      <c r="A1" s="418" t="s">
        <v>2104</v>
      </c>
      <c r="B1" s="418"/>
      <c r="C1" s="418"/>
      <c r="D1" s="418"/>
      <c r="E1" s="418"/>
      <c r="F1" s="418"/>
      <c r="G1" s="418"/>
      <c r="H1" s="418"/>
      <c r="I1" s="418"/>
    </row>
    <row r="2" spans="1:9" x14ac:dyDescent="0.25">
      <c r="A2" s="422" t="s">
        <v>104</v>
      </c>
      <c r="B2" s="422"/>
      <c r="C2" s="422"/>
      <c r="D2" s="422"/>
      <c r="E2" s="422"/>
      <c r="F2" s="422"/>
      <c r="G2" s="422"/>
      <c r="H2" s="422"/>
      <c r="I2" s="422"/>
    </row>
    <row r="3" spans="1:9" ht="31.5" x14ac:dyDescent="0.25">
      <c r="A3" s="374" t="s">
        <v>96</v>
      </c>
      <c r="B3" s="375" t="s">
        <v>0</v>
      </c>
      <c r="C3" s="376" t="s">
        <v>1</v>
      </c>
      <c r="D3" s="375" t="s">
        <v>2</v>
      </c>
      <c r="E3" s="377" t="s">
        <v>3</v>
      </c>
      <c r="F3" s="378" t="s">
        <v>4</v>
      </c>
      <c r="G3" s="379" t="s">
        <v>5</v>
      </c>
      <c r="H3" s="380" t="s">
        <v>6</v>
      </c>
      <c r="I3" s="374" t="s">
        <v>7</v>
      </c>
    </row>
    <row r="4" spans="1:9" ht="15" customHeight="1" x14ac:dyDescent="0.25">
      <c r="A4" s="423" t="s">
        <v>8</v>
      </c>
      <c r="B4" s="424"/>
      <c r="C4" s="424"/>
      <c r="D4" s="424"/>
      <c r="E4" s="424"/>
      <c r="F4" s="424"/>
      <c r="G4" s="424"/>
      <c r="H4" s="424"/>
      <c r="I4" s="425"/>
    </row>
    <row r="5" spans="1:9" x14ac:dyDescent="0.25">
      <c r="A5" s="381">
        <v>1</v>
      </c>
      <c r="B5" s="293" t="s">
        <v>2153</v>
      </c>
      <c r="C5" s="290" t="s">
        <v>2154</v>
      </c>
      <c r="D5" s="382" t="s">
        <v>11</v>
      </c>
      <c r="E5" s="294">
        <v>360</v>
      </c>
      <c r="F5" s="294">
        <v>0</v>
      </c>
      <c r="G5" s="294">
        <f t="shared" ref="G5:G45" si="0">E5-F5</f>
        <v>360</v>
      </c>
      <c r="H5" s="383">
        <f t="shared" ref="H5:H45" si="1">G5</f>
        <v>360</v>
      </c>
      <c r="I5" s="364">
        <v>45474</v>
      </c>
    </row>
    <row r="6" spans="1:9" x14ac:dyDescent="0.25">
      <c r="A6" s="381">
        <v>2</v>
      </c>
      <c r="B6" s="293" t="s">
        <v>2155</v>
      </c>
      <c r="C6" s="290" t="s">
        <v>2154</v>
      </c>
      <c r="D6" s="382" t="s">
        <v>11</v>
      </c>
      <c r="E6" s="294">
        <v>480</v>
      </c>
      <c r="F6" s="294">
        <v>0</v>
      </c>
      <c r="G6" s="294">
        <f t="shared" si="0"/>
        <v>480</v>
      </c>
      <c r="H6" s="383">
        <f t="shared" si="1"/>
        <v>480</v>
      </c>
      <c r="I6" s="364">
        <v>45474</v>
      </c>
    </row>
    <row r="7" spans="1:9" x14ac:dyDescent="0.25">
      <c r="A7" s="381">
        <v>3</v>
      </c>
      <c r="B7" s="293" t="s">
        <v>2156</v>
      </c>
      <c r="C7" s="290" t="s">
        <v>2154</v>
      </c>
      <c r="D7" s="382" t="s">
        <v>11</v>
      </c>
      <c r="E7" s="294">
        <v>780</v>
      </c>
      <c r="F7" s="294">
        <v>0</v>
      </c>
      <c r="G7" s="294">
        <f t="shared" si="0"/>
        <v>780</v>
      </c>
      <c r="H7" s="383">
        <f t="shared" si="1"/>
        <v>780</v>
      </c>
      <c r="I7" s="364">
        <v>45474</v>
      </c>
    </row>
    <row r="8" spans="1:9" x14ac:dyDescent="0.25">
      <c r="A8" s="381">
        <v>4</v>
      </c>
      <c r="B8" s="293" t="s">
        <v>2157</v>
      </c>
      <c r="C8" s="290" t="s">
        <v>2154</v>
      </c>
      <c r="D8" s="382" t="s">
        <v>11</v>
      </c>
      <c r="E8" s="294">
        <v>1120</v>
      </c>
      <c r="F8" s="294">
        <v>0</v>
      </c>
      <c r="G8" s="294">
        <f t="shared" si="0"/>
        <v>1120</v>
      </c>
      <c r="H8" s="383">
        <f t="shared" si="1"/>
        <v>1120</v>
      </c>
      <c r="I8" s="364">
        <v>45474</v>
      </c>
    </row>
    <row r="9" spans="1:9" x14ac:dyDescent="0.25">
      <c r="A9" s="381">
        <v>5</v>
      </c>
      <c r="B9" s="293" t="s">
        <v>2158</v>
      </c>
      <c r="C9" s="290" t="s">
        <v>2154</v>
      </c>
      <c r="D9" s="382" t="s">
        <v>11</v>
      </c>
      <c r="E9" s="294">
        <v>1300</v>
      </c>
      <c r="F9" s="294">
        <v>0</v>
      </c>
      <c r="G9" s="294">
        <f t="shared" si="0"/>
        <v>1300</v>
      </c>
      <c r="H9" s="383">
        <f t="shared" si="1"/>
        <v>1300</v>
      </c>
      <c r="I9" s="364">
        <v>45474</v>
      </c>
    </row>
    <row r="10" spans="1:9" x14ac:dyDescent="0.25">
      <c r="A10" s="381">
        <v>6</v>
      </c>
      <c r="B10" s="293" t="s">
        <v>2159</v>
      </c>
      <c r="C10" s="290" t="s">
        <v>2154</v>
      </c>
      <c r="D10" s="382" t="s">
        <v>11</v>
      </c>
      <c r="E10" s="294">
        <v>1300</v>
      </c>
      <c r="F10" s="294">
        <v>0</v>
      </c>
      <c r="G10" s="294">
        <f t="shared" si="0"/>
        <v>1300</v>
      </c>
      <c r="H10" s="383">
        <f t="shared" si="1"/>
        <v>1300</v>
      </c>
      <c r="I10" s="364">
        <v>45474</v>
      </c>
    </row>
    <row r="11" spans="1:9" x14ac:dyDescent="0.25">
      <c r="A11" s="381">
        <v>7</v>
      </c>
      <c r="B11" s="293" t="s">
        <v>2160</v>
      </c>
      <c r="C11" s="290" t="s">
        <v>2154</v>
      </c>
      <c r="D11" s="382" t="s">
        <v>11</v>
      </c>
      <c r="E11" s="294">
        <v>1760</v>
      </c>
      <c r="F11" s="294">
        <v>0</v>
      </c>
      <c r="G11" s="294">
        <f t="shared" si="0"/>
        <v>1760</v>
      </c>
      <c r="H11" s="383">
        <f t="shared" si="1"/>
        <v>1760</v>
      </c>
      <c r="I11" s="364">
        <v>45474</v>
      </c>
    </row>
    <row r="12" spans="1:9" x14ac:dyDescent="0.25">
      <c r="A12" s="381">
        <v>8</v>
      </c>
      <c r="B12" s="293" t="s">
        <v>2161</v>
      </c>
      <c r="C12" s="290" t="s">
        <v>2162</v>
      </c>
      <c r="D12" s="382" t="s">
        <v>11</v>
      </c>
      <c r="E12" s="294">
        <v>2250</v>
      </c>
      <c r="F12" s="294">
        <v>0</v>
      </c>
      <c r="G12" s="294">
        <f t="shared" si="0"/>
        <v>2250</v>
      </c>
      <c r="H12" s="383">
        <f t="shared" si="1"/>
        <v>2250</v>
      </c>
      <c r="I12" s="364">
        <v>45474</v>
      </c>
    </row>
    <row r="13" spans="1:9" x14ac:dyDescent="0.25">
      <c r="A13" s="381">
        <v>9</v>
      </c>
      <c r="B13" s="293" t="s">
        <v>2163</v>
      </c>
      <c r="C13" s="290" t="s">
        <v>2154</v>
      </c>
      <c r="D13" s="290" t="s">
        <v>11</v>
      </c>
      <c r="E13" s="294">
        <v>4960</v>
      </c>
      <c r="F13" s="294">
        <v>0</v>
      </c>
      <c r="G13" s="294">
        <f t="shared" si="0"/>
        <v>4960</v>
      </c>
      <c r="H13" s="383">
        <f t="shared" si="1"/>
        <v>4960</v>
      </c>
      <c r="I13" s="364">
        <v>45474</v>
      </c>
    </row>
    <row r="14" spans="1:9" x14ac:dyDescent="0.25">
      <c r="A14" s="381">
        <v>10</v>
      </c>
      <c r="B14" s="293" t="s">
        <v>2164</v>
      </c>
      <c r="C14" s="290" t="s">
        <v>2154</v>
      </c>
      <c r="D14" s="290" t="s">
        <v>11</v>
      </c>
      <c r="E14" s="294">
        <v>6850</v>
      </c>
      <c r="F14" s="294">
        <v>0</v>
      </c>
      <c r="G14" s="294">
        <f t="shared" si="0"/>
        <v>6850</v>
      </c>
      <c r="H14" s="383">
        <f t="shared" si="1"/>
        <v>6850</v>
      </c>
      <c r="I14" s="364">
        <v>45474</v>
      </c>
    </row>
    <row r="15" spans="1:9" x14ac:dyDescent="0.25">
      <c r="A15" s="381">
        <v>11</v>
      </c>
      <c r="B15" s="293" t="s">
        <v>2165</v>
      </c>
      <c r="C15" s="290" t="s">
        <v>2154</v>
      </c>
      <c r="D15" s="290" t="s">
        <v>11</v>
      </c>
      <c r="E15" s="294">
        <v>8060</v>
      </c>
      <c r="F15" s="294">
        <v>0</v>
      </c>
      <c r="G15" s="294">
        <f t="shared" si="0"/>
        <v>8060</v>
      </c>
      <c r="H15" s="383">
        <f t="shared" si="1"/>
        <v>8060</v>
      </c>
      <c r="I15" s="364">
        <v>45474</v>
      </c>
    </row>
    <row r="16" spans="1:9" x14ac:dyDescent="0.25">
      <c r="A16" s="381">
        <v>12</v>
      </c>
      <c r="B16" s="293" t="s">
        <v>2166</v>
      </c>
      <c r="C16" s="290" t="s">
        <v>2154</v>
      </c>
      <c r="D16" s="290" t="s">
        <v>11</v>
      </c>
      <c r="E16" s="294">
        <v>20243</v>
      </c>
      <c r="F16" s="294">
        <v>0</v>
      </c>
      <c r="G16" s="294">
        <f t="shared" si="0"/>
        <v>20243</v>
      </c>
      <c r="H16" s="383">
        <f t="shared" si="1"/>
        <v>20243</v>
      </c>
      <c r="I16" s="364">
        <v>45474</v>
      </c>
    </row>
    <row r="17" spans="1:9" x14ac:dyDescent="0.25">
      <c r="A17" s="381">
        <v>13</v>
      </c>
      <c r="B17" s="293" t="s">
        <v>2167</v>
      </c>
      <c r="C17" s="290" t="s">
        <v>2168</v>
      </c>
      <c r="D17" s="382" t="s">
        <v>11</v>
      </c>
      <c r="E17" s="294">
        <v>24000</v>
      </c>
      <c r="F17" s="294"/>
      <c r="G17" s="294">
        <f t="shared" si="0"/>
        <v>24000</v>
      </c>
      <c r="H17" s="383">
        <f t="shared" si="1"/>
        <v>24000</v>
      </c>
      <c r="I17" s="364">
        <v>45474</v>
      </c>
    </row>
    <row r="18" spans="1:9" x14ac:dyDescent="0.25">
      <c r="A18" s="381">
        <v>14</v>
      </c>
      <c r="B18" s="293" t="s">
        <v>2169</v>
      </c>
      <c r="C18" s="290" t="s">
        <v>2170</v>
      </c>
      <c r="D18" s="382" t="s">
        <v>11</v>
      </c>
      <c r="E18" s="294">
        <v>24676</v>
      </c>
      <c r="F18" s="294"/>
      <c r="G18" s="294">
        <f t="shared" si="0"/>
        <v>24676</v>
      </c>
      <c r="H18" s="383">
        <f t="shared" si="1"/>
        <v>24676</v>
      </c>
      <c r="I18" s="364">
        <v>45474</v>
      </c>
    </row>
    <row r="19" spans="1:9" x14ac:dyDescent="0.25">
      <c r="A19" s="381">
        <v>15</v>
      </c>
      <c r="B19" s="293" t="s">
        <v>2171</v>
      </c>
      <c r="C19" s="290" t="s">
        <v>2154</v>
      </c>
      <c r="D19" s="382" t="s">
        <v>11</v>
      </c>
      <c r="E19" s="294">
        <v>32160</v>
      </c>
      <c r="F19" s="294">
        <v>0</v>
      </c>
      <c r="G19" s="294">
        <f t="shared" si="0"/>
        <v>32160</v>
      </c>
      <c r="H19" s="383">
        <f t="shared" si="1"/>
        <v>32160</v>
      </c>
      <c r="I19" s="364">
        <v>45474</v>
      </c>
    </row>
    <row r="20" spans="1:9" x14ac:dyDescent="0.25">
      <c r="A20" s="381">
        <v>16</v>
      </c>
      <c r="B20" s="293" t="s">
        <v>2172</v>
      </c>
      <c r="C20" s="290" t="s">
        <v>2170</v>
      </c>
      <c r="D20" s="382" t="s">
        <v>11</v>
      </c>
      <c r="E20" s="294">
        <v>342353.35</v>
      </c>
      <c r="F20" s="294">
        <v>0</v>
      </c>
      <c r="G20" s="294">
        <f t="shared" si="0"/>
        <v>342353.35</v>
      </c>
      <c r="H20" s="383">
        <f t="shared" si="1"/>
        <v>342353.35</v>
      </c>
      <c r="I20" s="364">
        <v>45474</v>
      </c>
    </row>
    <row r="21" spans="1:9" x14ac:dyDescent="0.25">
      <c r="A21" s="381">
        <v>17</v>
      </c>
      <c r="B21" s="293" t="s">
        <v>2173</v>
      </c>
      <c r="C21" s="290" t="s">
        <v>2162</v>
      </c>
      <c r="D21" s="382" t="s">
        <v>25</v>
      </c>
      <c r="E21" s="294">
        <v>880</v>
      </c>
      <c r="F21" s="294">
        <v>0</v>
      </c>
      <c r="G21" s="294">
        <f t="shared" si="0"/>
        <v>880</v>
      </c>
      <c r="H21" s="383">
        <f t="shared" si="1"/>
        <v>880</v>
      </c>
      <c r="I21" s="364">
        <v>45474</v>
      </c>
    </row>
    <row r="22" spans="1:9" x14ac:dyDescent="0.25">
      <c r="A22" s="381">
        <v>18</v>
      </c>
      <c r="B22" s="293" t="s">
        <v>2174</v>
      </c>
      <c r="C22" s="290" t="s">
        <v>2154</v>
      </c>
      <c r="D22" s="382" t="s">
        <v>25</v>
      </c>
      <c r="E22" s="294">
        <v>1240</v>
      </c>
      <c r="F22" s="294">
        <v>0</v>
      </c>
      <c r="G22" s="294">
        <f t="shared" si="0"/>
        <v>1240</v>
      </c>
      <c r="H22" s="383">
        <f t="shared" si="1"/>
        <v>1240</v>
      </c>
      <c r="I22" s="364">
        <v>45474</v>
      </c>
    </row>
    <row r="23" spans="1:9" x14ac:dyDescent="0.25">
      <c r="A23" s="381">
        <v>19</v>
      </c>
      <c r="B23" s="293" t="s">
        <v>2172</v>
      </c>
      <c r="C23" s="290" t="s">
        <v>2170</v>
      </c>
      <c r="D23" s="382" t="s">
        <v>25</v>
      </c>
      <c r="E23" s="294">
        <v>333353.34999999998</v>
      </c>
      <c r="F23" s="294">
        <v>0</v>
      </c>
      <c r="G23" s="294">
        <f t="shared" si="0"/>
        <v>333353.34999999998</v>
      </c>
      <c r="H23" s="383">
        <f t="shared" si="1"/>
        <v>333353.34999999998</v>
      </c>
      <c r="I23" s="364">
        <v>45474</v>
      </c>
    </row>
    <row r="24" spans="1:9" x14ac:dyDescent="0.25">
      <c r="A24" s="381">
        <v>20</v>
      </c>
      <c r="B24" s="293" t="s">
        <v>2175</v>
      </c>
      <c r="C24" s="290" t="s">
        <v>2176</v>
      </c>
      <c r="D24" s="382" t="s">
        <v>25</v>
      </c>
      <c r="E24" s="294">
        <v>340580.9</v>
      </c>
      <c r="F24" s="294">
        <v>0</v>
      </c>
      <c r="G24" s="294">
        <f t="shared" si="0"/>
        <v>340580.9</v>
      </c>
      <c r="H24" s="383">
        <f t="shared" si="1"/>
        <v>340580.9</v>
      </c>
      <c r="I24" s="364">
        <v>45474</v>
      </c>
    </row>
    <row r="25" spans="1:9" x14ac:dyDescent="0.25">
      <c r="A25" s="381">
        <v>21</v>
      </c>
      <c r="B25" s="293" t="s">
        <v>2177</v>
      </c>
      <c r="C25" s="290" t="s">
        <v>2176</v>
      </c>
      <c r="D25" s="382" t="s">
        <v>25</v>
      </c>
      <c r="E25" s="294">
        <v>914327.25</v>
      </c>
      <c r="F25" s="294">
        <v>0</v>
      </c>
      <c r="G25" s="294">
        <f t="shared" si="0"/>
        <v>914327.25</v>
      </c>
      <c r="H25" s="383">
        <f t="shared" si="1"/>
        <v>914327.25</v>
      </c>
      <c r="I25" s="364">
        <v>45474</v>
      </c>
    </row>
    <row r="26" spans="1:9" x14ac:dyDescent="0.25">
      <c r="A26" s="381">
        <v>22</v>
      </c>
      <c r="B26" s="293" t="s">
        <v>2178</v>
      </c>
      <c r="C26" s="290" t="s">
        <v>2179</v>
      </c>
      <c r="D26" s="295" t="s">
        <v>31</v>
      </c>
      <c r="E26" s="384">
        <v>2707569.5</v>
      </c>
      <c r="F26" s="294">
        <v>0</v>
      </c>
      <c r="G26" s="294">
        <f t="shared" si="0"/>
        <v>2707569.5</v>
      </c>
      <c r="H26" s="383">
        <f t="shared" si="1"/>
        <v>2707569.5</v>
      </c>
      <c r="I26" s="364">
        <v>45474</v>
      </c>
    </row>
    <row r="27" spans="1:9" x14ac:dyDescent="0.25">
      <c r="A27" s="381">
        <v>23</v>
      </c>
      <c r="B27" s="293" t="s">
        <v>2180</v>
      </c>
      <c r="C27" s="290" t="s">
        <v>2179</v>
      </c>
      <c r="D27" s="295" t="s">
        <v>31</v>
      </c>
      <c r="E27" s="294">
        <v>6623419.4500000002</v>
      </c>
      <c r="F27" s="294">
        <v>0</v>
      </c>
      <c r="G27" s="294">
        <f t="shared" si="0"/>
        <v>6623419.4500000002</v>
      </c>
      <c r="H27" s="383">
        <f t="shared" si="1"/>
        <v>6623419.4500000002</v>
      </c>
      <c r="I27" s="364">
        <v>45474</v>
      </c>
    </row>
    <row r="28" spans="1:9" x14ac:dyDescent="0.25">
      <c r="A28" s="381">
        <v>24</v>
      </c>
      <c r="B28" s="293" t="s">
        <v>2181</v>
      </c>
      <c r="C28" s="290" t="s">
        <v>2154</v>
      </c>
      <c r="D28" s="290" t="s">
        <v>34</v>
      </c>
      <c r="E28" s="294">
        <v>480</v>
      </c>
      <c r="F28" s="294">
        <v>0</v>
      </c>
      <c r="G28" s="294">
        <f t="shared" si="0"/>
        <v>480</v>
      </c>
      <c r="H28" s="383">
        <f t="shared" si="1"/>
        <v>480</v>
      </c>
      <c r="I28" s="364">
        <v>45474</v>
      </c>
    </row>
    <row r="29" spans="1:9" x14ac:dyDescent="0.25">
      <c r="A29" s="381">
        <v>25</v>
      </c>
      <c r="B29" s="293" t="s">
        <v>2156</v>
      </c>
      <c r="C29" s="290" t="s">
        <v>2154</v>
      </c>
      <c r="D29" s="290" t="s">
        <v>34</v>
      </c>
      <c r="E29" s="294">
        <v>780</v>
      </c>
      <c r="F29" s="294">
        <v>0</v>
      </c>
      <c r="G29" s="294">
        <f t="shared" si="0"/>
        <v>780</v>
      </c>
      <c r="H29" s="383">
        <f t="shared" si="1"/>
        <v>780</v>
      </c>
      <c r="I29" s="364">
        <v>45474</v>
      </c>
    </row>
    <row r="30" spans="1:9" x14ac:dyDescent="0.25">
      <c r="A30" s="381">
        <v>26</v>
      </c>
      <c r="B30" s="293" t="s">
        <v>2159</v>
      </c>
      <c r="C30" s="290" t="s">
        <v>2154</v>
      </c>
      <c r="D30" s="290" t="s">
        <v>34</v>
      </c>
      <c r="E30" s="294">
        <v>1020</v>
      </c>
      <c r="F30" s="294">
        <v>0</v>
      </c>
      <c r="G30" s="294">
        <f t="shared" si="0"/>
        <v>1020</v>
      </c>
      <c r="H30" s="383">
        <f t="shared" si="1"/>
        <v>1020</v>
      </c>
      <c r="I30" s="364">
        <v>45474</v>
      </c>
    </row>
    <row r="31" spans="1:9" x14ac:dyDescent="0.25">
      <c r="A31" s="381">
        <v>27</v>
      </c>
      <c r="B31" s="293" t="s">
        <v>2182</v>
      </c>
      <c r="C31" s="290" t="s">
        <v>2154</v>
      </c>
      <c r="D31" s="290" t="s">
        <v>34</v>
      </c>
      <c r="E31" s="294">
        <v>1120</v>
      </c>
      <c r="F31" s="294">
        <v>0</v>
      </c>
      <c r="G31" s="294">
        <f t="shared" si="0"/>
        <v>1120</v>
      </c>
      <c r="H31" s="383">
        <f t="shared" si="1"/>
        <v>1120</v>
      </c>
      <c r="I31" s="364">
        <v>45474</v>
      </c>
    </row>
    <row r="32" spans="1:9" x14ac:dyDescent="0.25">
      <c r="A32" s="381">
        <v>28</v>
      </c>
      <c r="B32" s="293" t="s">
        <v>2183</v>
      </c>
      <c r="C32" s="290" t="s">
        <v>2184</v>
      </c>
      <c r="D32" s="290" t="s">
        <v>34</v>
      </c>
      <c r="E32" s="294">
        <v>1168.8499999999999</v>
      </c>
      <c r="F32" s="294">
        <v>0</v>
      </c>
      <c r="G32" s="294">
        <f t="shared" si="0"/>
        <v>1168.8499999999999</v>
      </c>
      <c r="H32" s="383">
        <f t="shared" si="1"/>
        <v>1168.8499999999999</v>
      </c>
      <c r="I32" s="364">
        <v>45474</v>
      </c>
    </row>
    <row r="33" spans="1:9" x14ac:dyDescent="0.25">
      <c r="A33" s="381">
        <v>29</v>
      </c>
      <c r="B33" s="293" t="s">
        <v>2174</v>
      </c>
      <c r="C33" s="290" t="s">
        <v>2154</v>
      </c>
      <c r="D33" s="290" t="s">
        <v>34</v>
      </c>
      <c r="E33" s="294">
        <v>1240</v>
      </c>
      <c r="F33" s="294">
        <v>0</v>
      </c>
      <c r="G33" s="294">
        <f t="shared" si="0"/>
        <v>1240</v>
      </c>
      <c r="H33" s="383">
        <f t="shared" si="1"/>
        <v>1240</v>
      </c>
      <c r="I33" s="364">
        <v>45474</v>
      </c>
    </row>
    <row r="34" spans="1:9" x14ac:dyDescent="0.25">
      <c r="A34" s="381">
        <v>30</v>
      </c>
      <c r="B34" s="293" t="s">
        <v>2185</v>
      </c>
      <c r="C34" s="290" t="s">
        <v>2154</v>
      </c>
      <c r="D34" s="290" t="s">
        <v>34</v>
      </c>
      <c r="E34" s="294">
        <v>1300</v>
      </c>
      <c r="F34" s="294">
        <v>0</v>
      </c>
      <c r="G34" s="294">
        <f t="shared" si="0"/>
        <v>1300</v>
      </c>
      <c r="H34" s="383">
        <f t="shared" si="1"/>
        <v>1300</v>
      </c>
      <c r="I34" s="364">
        <v>45474</v>
      </c>
    </row>
    <row r="35" spans="1:9" x14ac:dyDescent="0.25">
      <c r="A35" s="381">
        <v>31</v>
      </c>
      <c r="B35" s="293" t="s">
        <v>2186</v>
      </c>
      <c r="C35" s="290" t="s">
        <v>2154</v>
      </c>
      <c r="D35" s="290" t="s">
        <v>34</v>
      </c>
      <c r="E35" s="294">
        <v>1760</v>
      </c>
      <c r="F35" s="294">
        <v>0</v>
      </c>
      <c r="G35" s="294">
        <f t="shared" si="0"/>
        <v>1760</v>
      </c>
      <c r="H35" s="383">
        <f t="shared" si="1"/>
        <v>1760</v>
      </c>
      <c r="I35" s="364">
        <v>45474</v>
      </c>
    </row>
    <row r="36" spans="1:9" x14ac:dyDescent="0.25">
      <c r="A36" s="381">
        <v>32</v>
      </c>
      <c r="B36" s="293" t="s">
        <v>2187</v>
      </c>
      <c r="C36" s="290" t="s">
        <v>2184</v>
      </c>
      <c r="D36" s="290" t="s">
        <v>34</v>
      </c>
      <c r="E36" s="294">
        <v>1940</v>
      </c>
      <c r="F36" s="294">
        <v>0</v>
      </c>
      <c r="G36" s="294">
        <f t="shared" si="0"/>
        <v>1940</v>
      </c>
      <c r="H36" s="383">
        <f t="shared" si="1"/>
        <v>1940</v>
      </c>
      <c r="I36" s="364">
        <v>45474</v>
      </c>
    </row>
    <row r="37" spans="1:9" x14ac:dyDescent="0.25">
      <c r="A37" s="381">
        <v>33</v>
      </c>
      <c r="B37" s="293" t="s">
        <v>2188</v>
      </c>
      <c r="C37" s="290" t="s">
        <v>2184</v>
      </c>
      <c r="D37" s="290" t="s">
        <v>34</v>
      </c>
      <c r="E37" s="294">
        <v>2910</v>
      </c>
      <c r="F37" s="294">
        <v>0</v>
      </c>
      <c r="G37" s="294">
        <f t="shared" si="0"/>
        <v>2910</v>
      </c>
      <c r="H37" s="383">
        <f t="shared" si="1"/>
        <v>2910</v>
      </c>
      <c r="I37" s="364">
        <v>45474</v>
      </c>
    </row>
    <row r="38" spans="1:9" x14ac:dyDescent="0.25">
      <c r="A38" s="381">
        <v>34</v>
      </c>
      <c r="B38" s="293" t="s">
        <v>2189</v>
      </c>
      <c r="C38" s="290" t="s">
        <v>2154</v>
      </c>
      <c r="D38" s="290" t="s">
        <v>34</v>
      </c>
      <c r="E38" s="294">
        <v>3420</v>
      </c>
      <c r="F38" s="294">
        <v>0</v>
      </c>
      <c r="G38" s="294">
        <f t="shared" si="0"/>
        <v>3420</v>
      </c>
      <c r="H38" s="383">
        <f t="shared" si="1"/>
        <v>3420</v>
      </c>
      <c r="I38" s="364">
        <v>45474</v>
      </c>
    </row>
    <row r="39" spans="1:9" x14ac:dyDescent="0.25">
      <c r="A39" s="381">
        <v>35</v>
      </c>
      <c r="B39" s="293" t="s">
        <v>2163</v>
      </c>
      <c r="C39" s="290" t="s">
        <v>2154</v>
      </c>
      <c r="D39" s="290" t="s">
        <v>34</v>
      </c>
      <c r="E39" s="294">
        <v>4480</v>
      </c>
      <c r="F39" s="294">
        <v>0</v>
      </c>
      <c r="G39" s="294">
        <f t="shared" si="0"/>
        <v>4480</v>
      </c>
      <c r="H39" s="383">
        <f t="shared" si="1"/>
        <v>4480</v>
      </c>
      <c r="I39" s="364">
        <v>45474</v>
      </c>
    </row>
    <row r="40" spans="1:9" x14ac:dyDescent="0.25">
      <c r="A40" s="381">
        <v>36</v>
      </c>
      <c r="B40" s="293" t="s">
        <v>2190</v>
      </c>
      <c r="C40" s="290" t="s">
        <v>2154</v>
      </c>
      <c r="D40" s="290" t="s">
        <v>34</v>
      </c>
      <c r="E40" s="294">
        <v>6420</v>
      </c>
      <c r="F40" s="294">
        <v>0</v>
      </c>
      <c r="G40" s="294">
        <f t="shared" si="0"/>
        <v>6420</v>
      </c>
      <c r="H40" s="383">
        <f t="shared" si="1"/>
        <v>6420</v>
      </c>
      <c r="I40" s="364">
        <v>45474</v>
      </c>
    </row>
    <row r="41" spans="1:9" x14ac:dyDescent="0.25">
      <c r="A41" s="381">
        <v>37</v>
      </c>
      <c r="B41" s="293" t="s">
        <v>2165</v>
      </c>
      <c r="C41" s="290" t="s">
        <v>2154</v>
      </c>
      <c r="D41" s="290" t="s">
        <v>34</v>
      </c>
      <c r="E41" s="294">
        <v>6900</v>
      </c>
      <c r="F41" s="294">
        <v>0</v>
      </c>
      <c r="G41" s="294">
        <f t="shared" si="0"/>
        <v>6900</v>
      </c>
      <c r="H41" s="383">
        <f t="shared" si="1"/>
        <v>6900</v>
      </c>
      <c r="I41" s="364">
        <v>45474</v>
      </c>
    </row>
    <row r="42" spans="1:9" x14ac:dyDescent="0.25">
      <c r="A42" s="381">
        <v>38</v>
      </c>
      <c r="B42" s="293" t="s">
        <v>2169</v>
      </c>
      <c r="C42" s="290" t="s">
        <v>2170</v>
      </c>
      <c r="D42" s="290" t="s">
        <v>34</v>
      </c>
      <c r="E42" s="294">
        <v>24676</v>
      </c>
      <c r="F42" s="294">
        <v>0</v>
      </c>
      <c r="G42" s="294">
        <f t="shared" si="0"/>
        <v>24676</v>
      </c>
      <c r="H42" s="383">
        <f t="shared" si="1"/>
        <v>24676</v>
      </c>
      <c r="I42" s="364">
        <v>45474</v>
      </c>
    </row>
    <row r="43" spans="1:9" x14ac:dyDescent="0.25">
      <c r="A43" s="381">
        <v>39</v>
      </c>
      <c r="B43" s="293" t="s">
        <v>2166</v>
      </c>
      <c r="C43" s="290" t="s">
        <v>2154</v>
      </c>
      <c r="D43" s="290" t="s">
        <v>34</v>
      </c>
      <c r="E43" s="294">
        <v>30774</v>
      </c>
      <c r="F43" s="294">
        <v>0</v>
      </c>
      <c r="G43" s="294">
        <f t="shared" si="0"/>
        <v>30774</v>
      </c>
      <c r="H43" s="383">
        <f t="shared" si="1"/>
        <v>30774</v>
      </c>
      <c r="I43" s="364">
        <v>45474</v>
      </c>
    </row>
    <row r="44" spans="1:9" x14ac:dyDescent="0.25">
      <c r="A44" s="381">
        <v>40</v>
      </c>
      <c r="B44" s="293" t="s">
        <v>2191</v>
      </c>
      <c r="C44" s="290" t="s">
        <v>2176</v>
      </c>
      <c r="D44" s="290" t="s">
        <v>43</v>
      </c>
      <c r="E44" s="294">
        <v>4000</v>
      </c>
      <c r="F44" s="294">
        <v>0</v>
      </c>
      <c r="G44" s="294">
        <f t="shared" si="0"/>
        <v>4000</v>
      </c>
      <c r="H44" s="383">
        <f t="shared" si="1"/>
        <v>4000</v>
      </c>
      <c r="I44" s="364">
        <v>45474</v>
      </c>
    </row>
    <row r="45" spans="1:9" x14ac:dyDescent="0.25">
      <c r="A45" s="381">
        <v>41</v>
      </c>
      <c r="B45" s="293" t="s">
        <v>2178</v>
      </c>
      <c r="C45" s="290" t="s">
        <v>2179</v>
      </c>
      <c r="D45" s="295" t="s">
        <v>43</v>
      </c>
      <c r="E45" s="294">
        <v>4996355.45</v>
      </c>
      <c r="F45" s="294">
        <v>0</v>
      </c>
      <c r="G45" s="294">
        <f t="shared" si="0"/>
        <v>4996355.45</v>
      </c>
      <c r="H45" s="383">
        <f t="shared" si="1"/>
        <v>4996355.45</v>
      </c>
      <c r="I45" s="364">
        <v>45474</v>
      </c>
    </row>
    <row r="46" spans="1:9" x14ac:dyDescent="0.25">
      <c r="A46" s="381"/>
      <c r="B46" s="293"/>
      <c r="C46" s="290"/>
      <c r="D46" s="295"/>
      <c r="E46" s="385">
        <f>SUM(E5:E45)</f>
        <v>16484767.100000001</v>
      </c>
      <c r="F46" s="385">
        <f t="shared" ref="F46:H46" si="2">SUM(F5:F45)</f>
        <v>0</v>
      </c>
      <c r="G46" s="385">
        <f t="shared" si="2"/>
        <v>16484767.100000001</v>
      </c>
      <c r="H46" s="385">
        <f t="shared" si="2"/>
        <v>16484767.100000001</v>
      </c>
      <c r="I46" s="364"/>
    </row>
    <row r="47" spans="1:9" x14ac:dyDescent="0.25">
      <c r="A47" s="423" t="s">
        <v>44</v>
      </c>
      <c r="B47" s="424"/>
      <c r="C47" s="424"/>
      <c r="D47" s="424"/>
      <c r="E47" s="424"/>
      <c r="F47" s="424"/>
      <c r="G47" s="424"/>
      <c r="H47" s="424"/>
      <c r="I47" s="425"/>
    </row>
    <row r="48" spans="1:9" x14ac:dyDescent="0.25">
      <c r="A48" s="381">
        <v>42</v>
      </c>
      <c r="B48" s="293" t="s">
        <v>2153</v>
      </c>
      <c r="C48" s="290" t="s">
        <v>2154</v>
      </c>
      <c r="D48" s="290" t="s">
        <v>45</v>
      </c>
      <c r="E48" s="294">
        <v>360</v>
      </c>
      <c r="F48" s="294">
        <v>0</v>
      </c>
      <c r="G48" s="294">
        <f t="shared" ref="G48:G111" si="3">E48-F48</f>
        <v>360</v>
      </c>
      <c r="H48" s="383">
        <f t="shared" ref="H48:H111" si="4">G48</f>
        <v>360</v>
      </c>
      <c r="I48" s="364">
        <v>45528</v>
      </c>
    </row>
    <row r="49" spans="1:9" x14ac:dyDescent="0.25">
      <c r="A49" s="381">
        <v>43</v>
      </c>
      <c r="B49" s="293" t="s">
        <v>2181</v>
      </c>
      <c r="C49" s="290" t="s">
        <v>2154</v>
      </c>
      <c r="D49" s="290" t="s">
        <v>45</v>
      </c>
      <c r="E49" s="294">
        <v>480</v>
      </c>
      <c r="F49" s="294">
        <v>0</v>
      </c>
      <c r="G49" s="294">
        <f t="shared" si="3"/>
        <v>480</v>
      </c>
      <c r="H49" s="383">
        <f t="shared" si="4"/>
        <v>480</v>
      </c>
      <c r="I49" s="364">
        <v>45528</v>
      </c>
    </row>
    <row r="50" spans="1:9" x14ac:dyDescent="0.25">
      <c r="A50" s="381">
        <v>44</v>
      </c>
      <c r="B50" s="293" t="s">
        <v>2155</v>
      </c>
      <c r="C50" s="290" t="s">
        <v>2154</v>
      </c>
      <c r="D50" s="290" t="s">
        <v>45</v>
      </c>
      <c r="E50" s="294">
        <v>480</v>
      </c>
      <c r="F50" s="294">
        <v>0</v>
      </c>
      <c r="G50" s="294">
        <f t="shared" si="3"/>
        <v>480</v>
      </c>
      <c r="H50" s="383">
        <f t="shared" si="4"/>
        <v>480</v>
      </c>
      <c r="I50" s="364">
        <v>45528</v>
      </c>
    </row>
    <row r="51" spans="1:9" x14ac:dyDescent="0.25">
      <c r="A51" s="381">
        <v>45</v>
      </c>
      <c r="B51" s="293" t="s">
        <v>2156</v>
      </c>
      <c r="C51" s="290" t="s">
        <v>2154</v>
      </c>
      <c r="D51" s="290" t="s">
        <v>45</v>
      </c>
      <c r="E51" s="294">
        <v>780</v>
      </c>
      <c r="F51" s="294">
        <v>0</v>
      </c>
      <c r="G51" s="294">
        <f t="shared" si="3"/>
        <v>780</v>
      </c>
      <c r="H51" s="383">
        <f t="shared" si="4"/>
        <v>780</v>
      </c>
      <c r="I51" s="364">
        <v>45528</v>
      </c>
    </row>
    <row r="52" spans="1:9" x14ac:dyDescent="0.25">
      <c r="A52" s="381">
        <v>46</v>
      </c>
      <c r="B52" s="293" t="s">
        <v>2159</v>
      </c>
      <c r="C52" s="290" t="s">
        <v>2154</v>
      </c>
      <c r="D52" s="290" t="s">
        <v>45</v>
      </c>
      <c r="E52" s="294">
        <v>1020</v>
      </c>
      <c r="F52" s="294">
        <v>0</v>
      </c>
      <c r="G52" s="294">
        <f t="shared" si="3"/>
        <v>1020</v>
      </c>
      <c r="H52" s="383">
        <f t="shared" si="4"/>
        <v>1020</v>
      </c>
      <c r="I52" s="364">
        <v>45528</v>
      </c>
    </row>
    <row r="53" spans="1:9" x14ac:dyDescent="0.25">
      <c r="A53" s="381">
        <v>47</v>
      </c>
      <c r="B53" s="293" t="s">
        <v>2182</v>
      </c>
      <c r="C53" s="290" t="s">
        <v>2154</v>
      </c>
      <c r="D53" s="290" t="s">
        <v>45</v>
      </c>
      <c r="E53" s="294">
        <v>1120</v>
      </c>
      <c r="F53" s="294">
        <v>0</v>
      </c>
      <c r="G53" s="294">
        <f t="shared" si="3"/>
        <v>1120</v>
      </c>
      <c r="H53" s="383">
        <f t="shared" si="4"/>
        <v>1120</v>
      </c>
      <c r="I53" s="364">
        <v>45528</v>
      </c>
    </row>
    <row r="54" spans="1:9" x14ac:dyDescent="0.25">
      <c r="A54" s="381">
        <v>48</v>
      </c>
      <c r="B54" s="293" t="s">
        <v>2183</v>
      </c>
      <c r="C54" s="290" t="s">
        <v>2184</v>
      </c>
      <c r="D54" s="290" t="s">
        <v>45</v>
      </c>
      <c r="E54" s="294">
        <v>1168.8499999999999</v>
      </c>
      <c r="F54" s="294">
        <v>0</v>
      </c>
      <c r="G54" s="294">
        <f t="shared" si="3"/>
        <v>1168.8499999999999</v>
      </c>
      <c r="H54" s="383">
        <f t="shared" si="4"/>
        <v>1168.8499999999999</v>
      </c>
      <c r="I54" s="364">
        <v>45528</v>
      </c>
    </row>
    <row r="55" spans="1:9" x14ac:dyDescent="0.25">
      <c r="A55" s="381">
        <v>49</v>
      </c>
      <c r="B55" s="293" t="s">
        <v>2185</v>
      </c>
      <c r="C55" s="290" t="s">
        <v>2154</v>
      </c>
      <c r="D55" s="290" t="s">
        <v>45</v>
      </c>
      <c r="E55" s="294">
        <v>1170</v>
      </c>
      <c r="F55" s="294">
        <v>0</v>
      </c>
      <c r="G55" s="294">
        <f t="shared" si="3"/>
        <v>1170</v>
      </c>
      <c r="H55" s="383">
        <f t="shared" si="4"/>
        <v>1170</v>
      </c>
      <c r="I55" s="364">
        <v>45528</v>
      </c>
    </row>
    <row r="56" spans="1:9" x14ac:dyDescent="0.25">
      <c r="A56" s="381">
        <v>50</v>
      </c>
      <c r="B56" s="293" t="s">
        <v>2174</v>
      </c>
      <c r="C56" s="290" t="s">
        <v>2154</v>
      </c>
      <c r="D56" s="290" t="s">
        <v>45</v>
      </c>
      <c r="E56" s="294">
        <v>1240</v>
      </c>
      <c r="F56" s="294">
        <v>0</v>
      </c>
      <c r="G56" s="294">
        <f t="shared" si="3"/>
        <v>1240</v>
      </c>
      <c r="H56" s="383">
        <f t="shared" si="4"/>
        <v>1240</v>
      </c>
      <c r="I56" s="364">
        <v>45528</v>
      </c>
    </row>
    <row r="57" spans="1:9" x14ac:dyDescent="0.25">
      <c r="A57" s="381">
        <v>51</v>
      </c>
      <c r="B57" s="293" t="s">
        <v>2192</v>
      </c>
      <c r="C57" s="290" t="s">
        <v>2184</v>
      </c>
      <c r="D57" s="290" t="s">
        <v>45</v>
      </c>
      <c r="E57" s="294">
        <v>1454.05</v>
      </c>
      <c r="F57" s="294">
        <v>0</v>
      </c>
      <c r="G57" s="294">
        <f t="shared" si="3"/>
        <v>1454.05</v>
      </c>
      <c r="H57" s="383">
        <f t="shared" si="4"/>
        <v>1454.05</v>
      </c>
      <c r="I57" s="364">
        <v>45528</v>
      </c>
    </row>
    <row r="58" spans="1:9" x14ac:dyDescent="0.25">
      <c r="A58" s="381">
        <v>52</v>
      </c>
      <c r="B58" s="293" t="s">
        <v>2193</v>
      </c>
      <c r="C58" s="290" t="s">
        <v>2184</v>
      </c>
      <c r="D58" s="290" t="s">
        <v>45</v>
      </c>
      <c r="E58" s="294">
        <v>1455</v>
      </c>
      <c r="F58" s="294">
        <v>0</v>
      </c>
      <c r="G58" s="294">
        <f t="shared" si="3"/>
        <v>1455</v>
      </c>
      <c r="H58" s="383">
        <f t="shared" si="4"/>
        <v>1455</v>
      </c>
      <c r="I58" s="364">
        <v>45528</v>
      </c>
    </row>
    <row r="59" spans="1:9" x14ac:dyDescent="0.25">
      <c r="A59" s="381">
        <v>53</v>
      </c>
      <c r="B59" s="293" t="s">
        <v>2186</v>
      </c>
      <c r="C59" s="290" t="s">
        <v>2154</v>
      </c>
      <c r="D59" s="290" t="s">
        <v>45</v>
      </c>
      <c r="E59" s="294">
        <v>1680</v>
      </c>
      <c r="F59" s="294">
        <v>0</v>
      </c>
      <c r="G59" s="294">
        <f t="shared" si="3"/>
        <v>1680</v>
      </c>
      <c r="H59" s="383">
        <f t="shared" si="4"/>
        <v>1680</v>
      </c>
      <c r="I59" s="364">
        <v>45528</v>
      </c>
    </row>
    <row r="60" spans="1:9" x14ac:dyDescent="0.25">
      <c r="A60" s="381">
        <v>54</v>
      </c>
      <c r="B60" s="293" t="s">
        <v>2187</v>
      </c>
      <c r="C60" s="290" t="s">
        <v>2184</v>
      </c>
      <c r="D60" s="290" t="s">
        <v>45</v>
      </c>
      <c r="E60" s="294">
        <v>1940</v>
      </c>
      <c r="F60" s="294">
        <v>0</v>
      </c>
      <c r="G60" s="294">
        <f t="shared" si="3"/>
        <v>1940</v>
      </c>
      <c r="H60" s="383">
        <f t="shared" si="4"/>
        <v>1940</v>
      </c>
      <c r="I60" s="364">
        <v>45528</v>
      </c>
    </row>
    <row r="61" spans="1:9" x14ac:dyDescent="0.25">
      <c r="A61" s="381">
        <v>55</v>
      </c>
      <c r="B61" s="293" t="s">
        <v>2194</v>
      </c>
      <c r="C61" s="290" t="s">
        <v>2184</v>
      </c>
      <c r="D61" s="290" t="s">
        <v>45</v>
      </c>
      <c r="E61" s="294">
        <v>2437.6</v>
      </c>
      <c r="F61" s="294">
        <v>0</v>
      </c>
      <c r="G61" s="294">
        <f t="shared" si="3"/>
        <v>2437.6</v>
      </c>
      <c r="H61" s="383">
        <f t="shared" si="4"/>
        <v>2437.6</v>
      </c>
      <c r="I61" s="364">
        <v>45528</v>
      </c>
    </row>
    <row r="62" spans="1:9" x14ac:dyDescent="0.25">
      <c r="A62" s="381">
        <v>56</v>
      </c>
      <c r="B62" s="293" t="s">
        <v>2188</v>
      </c>
      <c r="C62" s="290" t="s">
        <v>2184</v>
      </c>
      <c r="D62" s="290" t="s">
        <v>45</v>
      </c>
      <c r="E62" s="294">
        <v>2910</v>
      </c>
      <c r="F62" s="294">
        <v>0</v>
      </c>
      <c r="G62" s="294">
        <f t="shared" si="3"/>
        <v>2910</v>
      </c>
      <c r="H62" s="383">
        <f t="shared" si="4"/>
        <v>2910</v>
      </c>
      <c r="I62" s="364">
        <v>45528</v>
      </c>
    </row>
    <row r="63" spans="1:9" x14ac:dyDescent="0.25">
      <c r="A63" s="381">
        <v>57</v>
      </c>
      <c r="B63" s="293" t="s">
        <v>2189</v>
      </c>
      <c r="C63" s="290" t="s">
        <v>2154</v>
      </c>
      <c r="D63" s="290" t="s">
        <v>45</v>
      </c>
      <c r="E63" s="294">
        <v>3420</v>
      </c>
      <c r="F63" s="294">
        <v>0</v>
      </c>
      <c r="G63" s="294">
        <f t="shared" si="3"/>
        <v>3420</v>
      </c>
      <c r="H63" s="383">
        <f t="shared" si="4"/>
        <v>3420</v>
      </c>
      <c r="I63" s="364">
        <v>45528</v>
      </c>
    </row>
    <row r="64" spans="1:9" x14ac:dyDescent="0.25">
      <c r="A64" s="381">
        <v>58</v>
      </c>
      <c r="B64" s="293" t="s">
        <v>2195</v>
      </c>
      <c r="C64" s="290" t="s">
        <v>2184</v>
      </c>
      <c r="D64" s="290" t="s">
        <v>45</v>
      </c>
      <c r="E64" s="294">
        <v>3467.75</v>
      </c>
      <c r="F64" s="294">
        <v>0</v>
      </c>
      <c r="G64" s="294">
        <f t="shared" si="3"/>
        <v>3467.75</v>
      </c>
      <c r="H64" s="383">
        <f t="shared" si="4"/>
        <v>3467.75</v>
      </c>
      <c r="I64" s="364">
        <v>45528</v>
      </c>
    </row>
    <row r="65" spans="1:9" x14ac:dyDescent="0.25">
      <c r="A65" s="381">
        <v>59</v>
      </c>
      <c r="B65" s="293" t="s">
        <v>2191</v>
      </c>
      <c r="C65" s="290" t="s">
        <v>2176</v>
      </c>
      <c r="D65" s="290" t="s">
        <v>45</v>
      </c>
      <c r="E65" s="294">
        <v>4000</v>
      </c>
      <c r="F65" s="294">
        <v>0</v>
      </c>
      <c r="G65" s="294">
        <f t="shared" si="3"/>
        <v>4000</v>
      </c>
      <c r="H65" s="383">
        <f t="shared" si="4"/>
        <v>4000</v>
      </c>
      <c r="I65" s="364">
        <v>45528</v>
      </c>
    </row>
    <row r="66" spans="1:9" x14ac:dyDescent="0.25">
      <c r="A66" s="381">
        <v>60</v>
      </c>
      <c r="B66" s="293" t="s">
        <v>2163</v>
      </c>
      <c r="C66" s="290" t="s">
        <v>2154</v>
      </c>
      <c r="D66" s="290" t="s">
        <v>45</v>
      </c>
      <c r="E66" s="294">
        <v>4480</v>
      </c>
      <c r="F66" s="294">
        <v>0</v>
      </c>
      <c r="G66" s="294">
        <f t="shared" si="3"/>
        <v>4480</v>
      </c>
      <c r="H66" s="383">
        <f t="shared" si="4"/>
        <v>4480</v>
      </c>
      <c r="I66" s="364">
        <v>45528</v>
      </c>
    </row>
    <row r="67" spans="1:9" x14ac:dyDescent="0.25">
      <c r="A67" s="381">
        <v>61</v>
      </c>
      <c r="B67" s="293" t="s">
        <v>2196</v>
      </c>
      <c r="C67" s="290" t="s">
        <v>2184</v>
      </c>
      <c r="D67" s="290" t="s">
        <v>45</v>
      </c>
      <c r="E67" s="294">
        <v>4492.05</v>
      </c>
      <c r="F67" s="294">
        <v>0</v>
      </c>
      <c r="G67" s="294">
        <f t="shared" si="3"/>
        <v>4492.05</v>
      </c>
      <c r="H67" s="383">
        <f t="shared" si="4"/>
        <v>4492.05</v>
      </c>
      <c r="I67" s="364">
        <v>45528</v>
      </c>
    </row>
    <row r="68" spans="1:9" x14ac:dyDescent="0.25">
      <c r="A68" s="381">
        <v>62</v>
      </c>
      <c r="B68" s="293" t="s">
        <v>2190</v>
      </c>
      <c r="C68" s="290" t="s">
        <v>2154</v>
      </c>
      <c r="D68" s="290" t="s">
        <v>45</v>
      </c>
      <c r="E68" s="294">
        <v>6420</v>
      </c>
      <c r="F68" s="294">
        <v>0</v>
      </c>
      <c r="G68" s="294">
        <f t="shared" si="3"/>
        <v>6420</v>
      </c>
      <c r="H68" s="383">
        <f t="shared" si="4"/>
        <v>6420</v>
      </c>
      <c r="I68" s="364">
        <v>45528</v>
      </c>
    </row>
    <row r="69" spans="1:9" x14ac:dyDescent="0.25">
      <c r="A69" s="381">
        <v>63</v>
      </c>
      <c r="B69" s="293" t="s">
        <v>2164</v>
      </c>
      <c r="C69" s="290" t="s">
        <v>2154</v>
      </c>
      <c r="D69" s="290" t="s">
        <v>45</v>
      </c>
      <c r="E69" s="294">
        <v>6850</v>
      </c>
      <c r="F69" s="294">
        <v>0</v>
      </c>
      <c r="G69" s="294">
        <f t="shared" si="3"/>
        <v>6850</v>
      </c>
      <c r="H69" s="383">
        <f t="shared" si="4"/>
        <v>6850</v>
      </c>
      <c r="I69" s="364">
        <v>45528</v>
      </c>
    </row>
    <row r="70" spans="1:9" x14ac:dyDescent="0.25">
      <c r="A70" s="381">
        <v>64</v>
      </c>
      <c r="B70" s="293" t="s">
        <v>2165</v>
      </c>
      <c r="C70" s="290" t="s">
        <v>2154</v>
      </c>
      <c r="D70" s="290" t="s">
        <v>45</v>
      </c>
      <c r="E70" s="294">
        <v>6900</v>
      </c>
      <c r="F70" s="294">
        <v>0</v>
      </c>
      <c r="G70" s="294">
        <f t="shared" si="3"/>
        <v>6900</v>
      </c>
      <c r="H70" s="383">
        <f t="shared" si="4"/>
        <v>6900</v>
      </c>
      <c r="I70" s="364">
        <v>45528</v>
      </c>
    </row>
    <row r="71" spans="1:9" x14ac:dyDescent="0.25">
      <c r="A71" s="381">
        <v>65</v>
      </c>
      <c r="B71" s="293" t="s">
        <v>2197</v>
      </c>
      <c r="C71" s="290" t="s">
        <v>2184</v>
      </c>
      <c r="D71" s="290" t="s">
        <v>45</v>
      </c>
      <c r="E71" s="294">
        <v>11378.8</v>
      </c>
      <c r="F71" s="294">
        <v>0</v>
      </c>
      <c r="G71" s="294">
        <f t="shared" si="3"/>
        <v>11378.8</v>
      </c>
      <c r="H71" s="383">
        <f t="shared" si="4"/>
        <v>11378.8</v>
      </c>
      <c r="I71" s="364">
        <v>45528</v>
      </c>
    </row>
    <row r="72" spans="1:9" x14ac:dyDescent="0.25">
      <c r="A72" s="381">
        <v>66</v>
      </c>
      <c r="B72" s="293" t="s">
        <v>2198</v>
      </c>
      <c r="C72" s="290" t="s">
        <v>2154</v>
      </c>
      <c r="D72" s="290" t="s">
        <v>45</v>
      </c>
      <c r="E72" s="294">
        <v>19550</v>
      </c>
      <c r="F72" s="294">
        <v>0</v>
      </c>
      <c r="G72" s="294">
        <f t="shared" si="3"/>
        <v>19550</v>
      </c>
      <c r="H72" s="383">
        <f t="shared" si="4"/>
        <v>19550</v>
      </c>
      <c r="I72" s="364">
        <v>45528</v>
      </c>
    </row>
    <row r="73" spans="1:9" x14ac:dyDescent="0.25">
      <c r="A73" s="381">
        <v>67</v>
      </c>
      <c r="B73" s="293" t="s">
        <v>2169</v>
      </c>
      <c r="C73" s="290" t="s">
        <v>2170</v>
      </c>
      <c r="D73" s="290" t="s">
        <v>45</v>
      </c>
      <c r="E73" s="294">
        <v>24676</v>
      </c>
      <c r="F73" s="294">
        <v>0</v>
      </c>
      <c r="G73" s="294">
        <f t="shared" si="3"/>
        <v>24676</v>
      </c>
      <c r="H73" s="383">
        <f t="shared" si="4"/>
        <v>24676</v>
      </c>
      <c r="I73" s="364">
        <v>45528</v>
      </c>
    </row>
    <row r="74" spans="1:9" x14ac:dyDescent="0.25">
      <c r="A74" s="381">
        <v>68</v>
      </c>
      <c r="B74" s="293" t="s">
        <v>2166</v>
      </c>
      <c r="C74" s="290" t="s">
        <v>2154</v>
      </c>
      <c r="D74" s="290" t="s">
        <v>45</v>
      </c>
      <c r="E74" s="294">
        <v>30774</v>
      </c>
      <c r="F74" s="294">
        <v>0</v>
      </c>
      <c r="G74" s="294">
        <f t="shared" si="3"/>
        <v>30774</v>
      </c>
      <c r="H74" s="383">
        <f t="shared" si="4"/>
        <v>30774</v>
      </c>
      <c r="I74" s="364">
        <v>45528</v>
      </c>
    </row>
    <row r="75" spans="1:9" x14ac:dyDescent="0.25">
      <c r="A75" s="381">
        <v>69</v>
      </c>
      <c r="B75" s="293" t="s">
        <v>2177</v>
      </c>
      <c r="C75" s="290" t="s">
        <v>2176</v>
      </c>
      <c r="D75" s="290" t="s">
        <v>45</v>
      </c>
      <c r="E75" s="294">
        <v>81170</v>
      </c>
      <c r="F75" s="294">
        <v>0</v>
      </c>
      <c r="G75" s="294">
        <f t="shared" si="3"/>
        <v>81170</v>
      </c>
      <c r="H75" s="383">
        <f t="shared" si="4"/>
        <v>81170</v>
      </c>
      <c r="I75" s="364">
        <v>45528</v>
      </c>
    </row>
    <row r="76" spans="1:9" x14ac:dyDescent="0.25">
      <c r="A76" s="381">
        <v>70</v>
      </c>
      <c r="B76" s="293" t="s">
        <v>2172</v>
      </c>
      <c r="C76" s="290" t="s">
        <v>2170</v>
      </c>
      <c r="D76" s="290" t="s">
        <v>45</v>
      </c>
      <c r="E76" s="294">
        <v>294455</v>
      </c>
      <c r="F76" s="294">
        <v>0</v>
      </c>
      <c r="G76" s="294">
        <f t="shared" si="3"/>
        <v>294455</v>
      </c>
      <c r="H76" s="383">
        <f t="shared" si="4"/>
        <v>294455</v>
      </c>
      <c r="I76" s="364">
        <v>45528</v>
      </c>
    </row>
    <row r="77" spans="1:9" x14ac:dyDescent="0.25">
      <c r="A77" s="381">
        <v>71</v>
      </c>
      <c r="B77" s="293" t="s">
        <v>2177</v>
      </c>
      <c r="C77" s="290" t="s">
        <v>2176</v>
      </c>
      <c r="D77" s="290" t="s">
        <v>45</v>
      </c>
      <c r="E77" s="294">
        <v>346949.05</v>
      </c>
      <c r="F77" s="294">
        <v>0</v>
      </c>
      <c r="G77" s="294">
        <f t="shared" si="3"/>
        <v>346949.05</v>
      </c>
      <c r="H77" s="383">
        <f t="shared" si="4"/>
        <v>346949.05</v>
      </c>
      <c r="I77" s="364">
        <v>45528</v>
      </c>
    </row>
    <row r="78" spans="1:9" x14ac:dyDescent="0.25">
      <c r="A78" s="381">
        <v>72</v>
      </c>
      <c r="B78" s="293" t="s">
        <v>2153</v>
      </c>
      <c r="C78" s="290" t="s">
        <v>2154</v>
      </c>
      <c r="D78" s="290" t="s">
        <v>53</v>
      </c>
      <c r="E78" s="294">
        <v>360</v>
      </c>
      <c r="F78" s="294">
        <v>0</v>
      </c>
      <c r="G78" s="294">
        <f t="shared" si="3"/>
        <v>360</v>
      </c>
      <c r="H78" s="383">
        <f t="shared" si="4"/>
        <v>360</v>
      </c>
      <c r="I78" s="364">
        <v>45528</v>
      </c>
    </row>
    <row r="79" spans="1:9" x14ac:dyDescent="0.25">
      <c r="A79" s="381">
        <v>73</v>
      </c>
      <c r="B79" s="293" t="s">
        <v>2181</v>
      </c>
      <c r="C79" s="290" t="s">
        <v>2154</v>
      </c>
      <c r="D79" s="290" t="s">
        <v>53</v>
      </c>
      <c r="E79" s="294">
        <v>480</v>
      </c>
      <c r="F79" s="294">
        <v>0</v>
      </c>
      <c r="G79" s="294">
        <f t="shared" si="3"/>
        <v>480</v>
      </c>
      <c r="H79" s="383">
        <f t="shared" si="4"/>
        <v>480</v>
      </c>
      <c r="I79" s="364">
        <v>45528</v>
      </c>
    </row>
    <row r="80" spans="1:9" x14ac:dyDescent="0.25">
      <c r="A80" s="381">
        <v>74</v>
      </c>
      <c r="B80" s="293" t="s">
        <v>2155</v>
      </c>
      <c r="C80" s="290" t="s">
        <v>2154</v>
      </c>
      <c r="D80" s="290" t="s">
        <v>53</v>
      </c>
      <c r="E80" s="294">
        <v>480</v>
      </c>
      <c r="F80" s="294">
        <v>0</v>
      </c>
      <c r="G80" s="294">
        <f t="shared" si="3"/>
        <v>480</v>
      </c>
      <c r="H80" s="383">
        <f t="shared" si="4"/>
        <v>480</v>
      </c>
      <c r="I80" s="364">
        <v>45528</v>
      </c>
    </row>
    <row r="81" spans="1:9" x14ac:dyDescent="0.25">
      <c r="A81" s="381">
        <v>75</v>
      </c>
      <c r="B81" s="293" t="s">
        <v>2156</v>
      </c>
      <c r="C81" s="290" t="s">
        <v>2154</v>
      </c>
      <c r="D81" s="290" t="s">
        <v>53</v>
      </c>
      <c r="E81" s="294">
        <v>780</v>
      </c>
      <c r="F81" s="294">
        <v>0</v>
      </c>
      <c r="G81" s="294">
        <f t="shared" si="3"/>
        <v>780</v>
      </c>
      <c r="H81" s="383">
        <f t="shared" si="4"/>
        <v>780</v>
      </c>
      <c r="I81" s="364">
        <v>45528</v>
      </c>
    </row>
    <row r="82" spans="1:9" x14ac:dyDescent="0.25">
      <c r="A82" s="381">
        <v>76</v>
      </c>
      <c r="B82" s="293" t="s">
        <v>2159</v>
      </c>
      <c r="C82" s="290" t="s">
        <v>2154</v>
      </c>
      <c r="D82" s="290" t="s">
        <v>53</v>
      </c>
      <c r="E82" s="294">
        <v>1020</v>
      </c>
      <c r="F82" s="294">
        <v>0</v>
      </c>
      <c r="G82" s="294">
        <f t="shared" si="3"/>
        <v>1020</v>
      </c>
      <c r="H82" s="383">
        <f t="shared" si="4"/>
        <v>1020</v>
      </c>
      <c r="I82" s="364">
        <v>45528</v>
      </c>
    </row>
    <row r="83" spans="1:9" x14ac:dyDescent="0.25">
      <c r="A83" s="381">
        <v>77</v>
      </c>
      <c r="B83" s="293" t="s">
        <v>2182</v>
      </c>
      <c r="C83" s="290" t="s">
        <v>2154</v>
      </c>
      <c r="D83" s="290" t="s">
        <v>53</v>
      </c>
      <c r="E83" s="294">
        <v>1120</v>
      </c>
      <c r="F83" s="294">
        <v>0</v>
      </c>
      <c r="G83" s="294">
        <f t="shared" si="3"/>
        <v>1120</v>
      </c>
      <c r="H83" s="383">
        <f t="shared" si="4"/>
        <v>1120</v>
      </c>
      <c r="I83" s="364">
        <v>45528</v>
      </c>
    </row>
    <row r="84" spans="1:9" x14ac:dyDescent="0.25">
      <c r="A84" s="381">
        <v>78</v>
      </c>
      <c r="B84" s="293" t="s">
        <v>2183</v>
      </c>
      <c r="C84" s="290" t="s">
        <v>2184</v>
      </c>
      <c r="D84" s="290" t="s">
        <v>53</v>
      </c>
      <c r="E84" s="294">
        <v>1168.8499999999999</v>
      </c>
      <c r="F84" s="294">
        <v>0</v>
      </c>
      <c r="G84" s="294">
        <f t="shared" si="3"/>
        <v>1168.8499999999999</v>
      </c>
      <c r="H84" s="383">
        <f t="shared" si="4"/>
        <v>1168.8499999999999</v>
      </c>
      <c r="I84" s="364">
        <v>45528</v>
      </c>
    </row>
    <row r="85" spans="1:9" x14ac:dyDescent="0.25">
      <c r="A85" s="381">
        <v>79</v>
      </c>
      <c r="B85" s="293" t="s">
        <v>2174</v>
      </c>
      <c r="C85" s="290" t="s">
        <v>2154</v>
      </c>
      <c r="D85" s="290" t="s">
        <v>53</v>
      </c>
      <c r="E85" s="294">
        <v>1240</v>
      </c>
      <c r="F85" s="294">
        <v>0</v>
      </c>
      <c r="G85" s="294">
        <f t="shared" si="3"/>
        <v>1240</v>
      </c>
      <c r="H85" s="383">
        <f t="shared" si="4"/>
        <v>1240</v>
      </c>
      <c r="I85" s="364">
        <v>45528</v>
      </c>
    </row>
    <row r="86" spans="1:9" x14ac:dyDescent="0.25">
      <c r="A86" s="381">
        <v>80</v>
      </c>
      <c r="B86" s="293" t="s">
        <v>2192</v>
      </c>
      <c r="C86" s="290" t="s">
        <v>2184</v>
      </c>
      <c r="D86" s="290" t="s">
        <v>53</v>
      </c>
      <c r="E86" s="294">
        <v>1454.05</v>
      </c>
      <c r="F86" s="294">
        <v>0</v>
      </c>
      <c r="G86" s="294">
        <f t="shared" si="3"/>
        <v>1454.05</v>
      </c>
      <c r="H86" s="383">
        <f t="shared" si="4"/>
        <v>1454.05</v>
      </c>
      <c r="I86" s="364">
        <v>45528</v>
      </c>
    </row>
    <row r="87" spans="1:9" x14ac:dyDescent="0.25">
      <c r="A87" s="381">
        <v>81</v>
      </c>
      <c r="B87" s="293" t="s">
        <v>2193</v>
      </c>
      <c r="C87" s="290" t="s">
        <v>2184</v>
      </c>
      <c r="D87" s="290" t="s">
        <v>53</v>
      </c>
      <c r="E87" s="294">
        <v>1455</v>
      </c>
      <c r="F87" s="294">
        <v>0</v>
      </c>
      <c r="G87" s="294">
        <f t="shared" si="3"/>
        <v>1455</v>
      </c>
      <c r="H87" s="383">
        <f t="shared" si="4"/>
        <v>1455</v>
      </c>
      <c r="I87" s="364">
        <v>45528</v>
      </c>
    </row>
    <row r="88" spans="1:9" x14ac:dyDescent="0.25">
      <c r="A88" s="381">
        <v>82</v>
      </c>
      <c r="B88" s="293" t="s">
        <v>2186</v>
      </c>
      <c r="C88" s="290" t="s">
        <v>2154</v>
      </c>
      <c r="D88" s="290" t="s">
        <v>53</v>
      </c>
      <c r="E88" s="294">
        <v>1680</v>
      </c>
      <c r="F88" s="294">
        <v>0</v>
      </c>
      <c r="G88" s="294">
        <f t="shared" si="3"/>
        <v>1680</v>
      </c>
      <c r="H88" s="383">
        <f t="shared" si="4"/>
        <v>1680</v>
      </c>
      <c r="I88" s="364">
        <v>45528</v>
      </c>
    </row>
    <row r="89" spans="1:9" x14ac:dyDescent="0.25">
      <c r="A89" s="381">
        <v>83</v>
      </c>
      <c r="B89" s="293" t="s">
        <v>2187</v>
      </c>
      <c r="C89" s="290" t="s">
        <v>2184</v>
      </c>
      <c r="D89" s="290" t="s">
        <v>53</v>
      </c>
      <c r="E89" s="294">
        <v>1940</v>
      </c>
      <c r="F89" s="294">
        <v>0</v>
      </c>
      <c r="G89" s="294">
        <f t="shared" si="3"/>
        <v>1940</v>
      </c>
      <c r="H89" s="383">
        <f t="shared" si="4"/>
        <v>1940</v>
      </c>
      <c r="I89" s="364">
        <v>45528</v>
      </c>
    </row>
    <row r="90" spans="1:9" x14ac:dyDescent="0.25">
      <c r="A90" s="381">
        <v>84</v>
      </c>
      <c r="B90" s="293" t="s">
        <v>2194</v>
      </c>
      <c r="C90" s="290" t="s">
        <v>2184</v>
      </c>
      <c r="D90" s="290" t="s">
        <v>53</v>
      </c>
      <c r="E90" s="294">
        <v>2437.6</v>
      </c>
      <c r="F90" s="294">
        <v>0</v>
      </c>
      <c r="G90" s="294">
        <f t="shared" si="3"/>
        <v>2437.6</v>
      </c>
      <c r="H90" s="383">
        <f t="shared" si="4"/>
        <v>2437.6</v>
      </c>
      <c r="I90" s="364">
        <v>45528</v>
      </c>
    </row>
    <row r="91" spans="1:9" x14ac:dyDescent="0.25">
      <c r="A91" s="381">
        <v>85</v>
      </c>
      <c r="B91" s="293" t="s">
        <v>2188</v>
      </c>
      <c r="C91" s="290" t="s">
        <v>2184</v>
      </c>
      <c r="D91" s="290" t="s">
        <v>53</v>
      </c>
      <c r="E91" s="294">
        <v>2910</v>
      </c>
      <c r="F91" s="294">
        <v>0</v>
      </c>
      <c r="G91" s="294">
        <f t="shared" si="3"/>
        <v>2910</v>
      </c>
      <c r="H91" s="383">
        <f t="shared" si="4"/>
        <v>2910</v>
      </c>
      <c r="I91" s="364">
        <v>45528</v>
      </c>
    </row>
    <row r="92" spans="1:9" x14ac:dyDescent="0.25">
      <c r="A92" s="381">
        <v>86</v>
      </c>
      <c r="B92" s="293" t="s">
        <v>2189</v>
      </c>
      <c r="C92" s="290" t="s">
        <v>2154</v>
      </c>
      <c r="D92" s="290" t="s">
        <v>53</v>
      </c>
      <c r="E92" s="294">
        <v>3420</v>
      </c>
      <c r="F92" s="294">
        <v>0</v>
      </c>
      <c r="G92" s="294">
        <f t="shared" si="3"/>
        <v>3420</v>
      </c>
      <c r="H92" s="383">
        <f t="shared" si="4"/>
        <v>3420</v>
      </c>
      <c r="I92" s="364">
        <v>45528</v>
      </c>
    </row>
    <row r="93" spans="1:9" x14ac:dyDescent="0.25">
      <c r="A93" s="381">
        <v>87</v>
      </c>
      <c r="B93" s="293" t="s">
        <v>2195</v>
      </c>
      <c r="C93" s="290" t="s">
        <v>2184</v>
      </c>
      <c r="D93" s="290" t="s">
        <v>53</v>
      </c>
      <c r="E93" s="294">
        <v>3467.75</v>
      </c>
      <c r="F93" s="294">
        <v>0</v>
      </c>
      <c r="G93" s="294">
        <f t="shared" si="3"/>
        <v>3467.75</v>
      </c>
      <c r="H93" s="383">
        <f t="shared" si="4"/>
        <v>3467.75</v>
      </c>
      <c r="I93" s="364">
        <v>45528</v>
      </c>
    </row>
    <row r="94" spans="1:9" x14ac:dyDescent="0.25">
      <c r="A94" s="381">
        <v>88</v>
      </c>
      <c r="B94" s="293" t="s">
        <v>2163</v>
      </c>
      <c r="C94" s="290" t="s">
        <v>2154</v>
      </c>
      <c r="D94" s="290" t="s">
        <v>53</v>
      </c>
      <c r="E94" s="294">
        <v>4480</v>
      </c>
      <c r="F94" s="294">
        <v>0</v>
      </c>
      <c r="G94" s="294">
        <f t="shared" si="3"/>
        <v>4480</v>
      </c>
      <c r="H94" s="383">
        <f t="shared" si="4"/>
        <v>4480</v>
      </c>
      <c r="I94" s="364">
        <v>45528</v>
      </c>
    </row>
    <row r="95" spans="1:9" x14ac:dyDescent="0.25">
      <c r="A95" s="381">
        <v>89</v>
      </c>
      <c r="B95" s="293" t="s">
        <v>2196</v>
      </c>
      <c r="C95" s="290" t="s">
        <v>2184</v>
      </c>
      <c r="D95" s="290" t="s">
        <v>53</v>
      </c>
      <c r="E95" s="294">
        <v>4492.05</v>
      </c>
      <c r="F95" s="294">
        <v>0</v>
      </c>
      <c r="G95" s="294">
        <f t="shared" si="3"/>
        <v>4492.05</v>
      </c>
      <c r="H95" s="383">
        <f t="shared" si="4"/>
        <v>4492.05</v>
      </c>
      <c r="I95" s="364">
        <v>45528</v>
      </c>
    </row>
    <row r="96" spans="1:9" x14ac:dyDescent="0.25">
      <c r="A96" s="381">
        <v>90</v>
      </c>
      <c r="B96" s="293" t="s">
        <v>2190</v>
      </c>
      <c r="C96" s="290" t="s">
        <v>2154</v>
      </c>
      <c r="D96" s="290" t="s">
        <v>53</v>
      </c>
      <c r="E96" s="294">
        <v>6420</v>
      </c>
      <c r="F96" s="294">
        <v>0</v>
      </c>
      <c r="G96" s="294">
        <f t="shared" si="3"/>
        <v>6420</v>
      </c>
      <c r="H96" s="383">
        <f t="shared" si="4"/>
        <v>6420</v>
      </c>
      <c r="I96" s="364">
        <v>45528</v>
      </c>
    </row>
    <row r="97" spans="1:9" x14ac:dyDescent="0.25">
      <c r="A97" s="381">
        <v>91</v>
      </c>
      <c r="B97" s="293" t="s">
        <v>2164</v>
      </c>
      <c r="C97" s="290" t="s">
        <v>2154</v>
      </c>
      <c r="D97" s="290" t="s">
        <v>53</v>
      </c>
      <c r="E97" s="294">
        <v>6850</v>
      </c>
      <c r="F97" s="294">
        <v>0</v>
      </c>
      <c r="G97" s="294">
        <f t="shared" si="3"/>
        <v>6850</v>
      </c>
      <c r="H97" s="383">
        <f t="shared" si="4"/>
        <v>6850</v>
      </c>
      <c r="I97" s="364">
        <v>45528</v>
      </c>
    </row>
    <row r="98" spans="1:9" x14ac:dyDescent="0.25">
      <c r="A98" s="381">
        <v>92</v>
      </c>
      <c r="B98" s="293" t="s">
        <v>2165</v>
      </c>
      <c r="C98" s="290" t="s">
        <v>2154</v>
      </c>
      <c r="D98" s="290" t="s">
        <v>53</v>
      </c>
      <c r="E98" s="294">
        <v>6900</v>
      </c>
      <c r="F98" s="294">
        <v>0</v>
      </c>
      <c r="G98" s="294">
        <f t="shared" si="3"/>
        <v>6900</v>
      </c>
      <c r="H98" s="383">
        <f t="shared" si="4"/>
        <v>6900</v>
      </c>
      <c r="I98" s="364">
        <v>45528</v>
      </c>
    </row>
    <row r="99" spans="1:9" x14ac:dyDescent="0.25">
      <c r="A99" s="381">
        <v>93</v>
      </c>
      <c r="B99" s="293" t="s">
        <v>2197</v>
      </c>
      <c r="C99" s="290" t="s">
        <v>2184</v>
      </c>
      <c r="D99" s="290" t="s">
        <v>53</v>
      </c>
      <c r="E99" s="294">
        <v>11378.8</v>
      </c>
      <c r="F99" s="294">
        <v>0</v>
      </c>
      <c r="G99" s="294">
        <f t="shared" si="3"/>
        <v>11378.8</v>
      </c>
      <c r="H99" s="383">
        <f t="shared" si="4"/>
        <v>11378.8</v>
      </c>
      <c r="I99" s="364">
        <v>45528</v>
      </c>
    </row>
    <row r="100" spans="1:9" x14ac:dyDescent="0.25">
      <c r="A100" s="381">
        <v>94</v>
      </c>
      <c r="B100" s="293" t="s">
        <v>2198</v>
      </c>
      <c r="C100" s="290" t="s">
        <v>2154</v>
      </c>
      <c r="D100" s="290" t="s">
        <v>53</v>
      </c>
      <c r="E100" s="294">
        <v>19550</v>
      </c>
      <c r="F100" s="294">
        <v>0</v>
      </c>
      <c r="G100" s="294">
        <f t="shared" si="3"/>
        <v>19550</v>
      </c>
      <c r="H100" s="383">
        <f t="shared" si="4"/>
        <v>19550</v>
      </c>
      <c r="I100" s="364">
        <v>45528</v>
      </c>
    </row>
    <row r="101" spans="1:9" x14ac:dyDescent="0.25">
      <c r="A101" s="381">
        <v>95</v>
      </c>
      <c r="B101" s="293" t="s">
        <v>2169</v>
      </c>
      <c r="C101" s="290" t="s">
        <v>2170</v>
      </c>
      <c r="D101" s="290" t="s">
        <v>53</v>
      </c>
      <c r="E101" s="294">
        <v>24676</v>
      </c>
      <c r="F101" s="294">
        <v>0</v>
      </c>
      <c r="G101" s="294">
        <f t="shared" si="3"/>
        <v>24676</v>
      </c>
      <c r="H101" s="383">
        <f t="shared" si="4"/>
        <v>24676</v>
      </c>
      <c r="I101" s="364">
        <v>45528</v>
      </c>
    </row>
    <row r="102" spans="1:9" x14ac:dyDescent="0.25">
      <c r="A102" s="381">
        <v>96</v>
      </c>
      <c r="B102" s="293" t="s">
        <v>2166</v>
      </c>
      <c r="C102" s="290" t="s">
        <v>2154</v>
      </c>
      <c r="D102" s="290" t="s">
        <v>53</v>
      </c>
      <c r="E102" s="294">
        <v>26424</v>
      </c>
      <c r="F102" s="294">
        <v>0</v>
      </c>
      <c r="G102" s="294">
        <f t="shared" si="3"/>
        <v>26424</v>
      </c>
      <c r="H102" s="383">
        <f t="shared" si="4"/>
        <v>26424</v>
      </c>
      <c r="I102" s="364">
        <v>45528</v>
      </c>
    </row>
    <row r="103" spans="1:9" x14ac:dyDescent="0.25">
      <c r="A103" s="381">
        <v>97</v>
      </c>
      <c r="B103" s="293" t="s">
        <v>2177</v>
      </c>
      <c r="C103" s="290" t="s">
        <v>2176</v>
      </c>
      <c r="D103" s="290" t="s">
        <v>53</v>
      </c>
      <c r="E103" s="294">
        <v>85049.05</v>
      </c>
      <c r="F103" s="294">
        <v>0</v>
      </c>
      <c r="G103" s="294">
        <f t="shared" si="3"/>
        <v>85049.05</v>
      </c>
      <c r="H103" s="383">
        <f t="shared" si="4"/>
        <v>85049.05</v>
      </c>
      <c r="I103" s="364">
        <v>45528</v>
      </c>
    </row>
    <row r="104" spans="1:9" x14ac:dyDescent="0.25">
      <c r="A104" s="381">
        <v>98</v>
      </c>
      <c r="B104" s="293" t="s">
        <v>2172</v>
      </c>
      <c r="C104" s="290" t="s">
        <v>2170</v>
      </c>
      <c r="D104" s="290" t="s">
        <v>53</v>
      </c>
      <c r="E104" s="294">
        <v>298655</v>
      </c>
      <c r="F104" s="294">
        <v>0</v>
      </c>
      <c r="G104" s="294">
        <f t="shared" si="3"/>
        <v>298655</v>
      </c>
      <c r="H104" s="383">
        <f t="shared" si="4"/>
        <v>298655</v>
      </c>
      <c r="I104" s="364">
        <v>45528</v>
      </c>
    </row>
    <row r="105" spans="1:9" x14ac:dyDescent="0.25">
      <c r="A105" s="381">
        <v>99</v>
      </c>
      <c r="B105" s="293" t="s">
        <v>2177</v>
      </c>
      <c r="C105" s="290" t="s">
        <v>2176</v>
      </c>
      <c r="D105" s="290" t="s">
        <v>53</v>
      </c>
      <c r="E105" s="294">
        <v>347085.8</v>
      </c>
      <c r="F105" s="294">
        <v>0</v>
      </c>
      <c r="G105" s="294">
        <f t="shared" si="3"/>
        <v>347085.8</v>
      </c>
      <c r="H105" s="383">
        <f t="shared" si="4"/>
        <v>347085.8</v>
      </c>
      <c r="I105" s="364">
        <v>45528</v>
      </c>
    </row>
    <row r="106" spans="1:9" x14ac:dyDescent="0.25">
      <c r="A106" s="381">
        <v>100</v>
      </c>
      <c r="B106" s="293" t="s">
        <v>2177</v>
      </c>
      <c r="C106" s="290" t="s">
        <v>2176</v>
      </c>
      <c r="D106" s="290" t="s">
        <v>54</v>
      </c>
      <c r="E106" s="294">
        <v>80170</v>
      </c>
      <c r="F106" s="294">
        <v>0</v>
      </c>
      <c r="G106" s="294">
        <f t="shared" si="3"/>
        <v>80170</v>
      </c>
      <c r="H106" s="383">
        <f t="shared" si="4"/>
        <v>80170</v>
      </c>
      <c r="I106" s="364">
        <v>45528</v>
      </c>
    </row>
    <row r="107" spans="1:9" x14ac:dyDescent="0.25">
      <c r="A107" s="381">
        <v>101</v>
      </c>
      <c r="B107" s="293" t="s">
        <v>2177</v>
      </c>
      <c r="C107" s="290" t="s">
        <v>2176</v>
      </c>
      <c r="D107" s="290" t="s">
        <v>54</v>
      </c>
      <c r="E107" s="294">
        <v>260480.85</v>
      </c>
      <c r="F107" s="294">
        <v>0</v>
      </c>
      <c r="G107" s="294">
        <f t="shared" si="3"/>
        <v>260480.85</v>
      </c>
      <c r="H107" s="383">
        <f t="shared" si="4"/>
        <v>260480.85</v>
      </c>
      <c r="I107" s="364">
        <v>45528</v>
      </c>
    </row>
    <row r="108" spans="1:9" x14ac:dyDescent="0.25">
      <c r="A108" s="381">
        <v>102</v>
      </c>
      <c r="B108" s="293" t="s">
        <v>2172</v>
      </c>
      <c r="C108" s="290" t="s">
        <v>2170</v>
      </c>
      <c r="D108" s="290" t="s">
        <v>54</v>
      </c>
      <c r="E108" s="294">
        <v>299555</v>
      </c>
      <c r="F108" s="294">
        <v>0</v>
      </c>
      <c r="G108" s="294">
        <f t="shared" si="3"/>
        <v>299555</v>
      </c>
      <c r="H108" s="383">
        <f t="shared" si="4"/>
        <v>299555</v>
      </c>
      <c r="I108" s="364">
        <v>45528</v>
      </c>
    </row>
    <row r="109" spans="1:9" x14ac:dyDescent="0.25">
      <c r="A109" s="381">
        <v>103</v>
      </c>
      <c r="B109" s="293" t="s">
        <v>2153</v>
      </c>
      <c r="C109" s="290" t="s">
        <v>2154</v>
      </c>
      <c r="D109" s="290" t="s">
        <v>55</v>
      </c>
      <c r="E109" s="294">
        <v>360</v>
      </c>
      <c r="F109" s="294">
        <v>0</v>
      </c>
      <c r="G109" s="294">
        <f t="shared" si="3"/>
        <v>360</v>
      </c>
      <c r="H109" s="383">
        <f t="shared" si="4"/>
        <v>360</v>
      </c>
      <c r="I109" s="364">
        <v>45528</v>
      </c>
    </row>
    <row r="110" spans="1:9" x14ac:dyDescent="0.25">
      <c r="A110" s="381">
        <v>104</v>
      </c>
      <c r="B110" s="293" t="s">
        <v>2173</v>
      </c>
      <c r="C110" s="290" t="s">
        <v>2162</v>
      </c>
      <c r="D110" s="290" t="s">
        <v>55</v>
      </c>
      <c r="E110" s="294">
        <v>880</v>
      </c>
      <c r="F110" s="294">
        <v>0</v>
      </c>
      <c r="G110" s="294">
        <f t="shared" si="3"/>
        <v>880</v>
      </c>
      <c r="H110" s="383">
        <f t="shared" si="4"/>
        <v>880</v>
      </c>
      <c r="I110" s="364">
        <v>45528</v>
      </c>
    </row>
    <row r="111" spans="1:9" x14ac:dyDescent="0.25">
      <c r="A111" s="381">
        <v>105</v>
      </c>
      <c r="B111" s="293" t="s">
        <v>2183</v>
      </c>
      <c r="C111" s="290" t="s">
        <v>2184</v>
      </c>
      <c r="D111" s="290" t="s">
        <v>55</v>
      </c>
      <c r="E111" s="294">
        <v>1168.8499999999999</v>
      </c>
      <c r="F111" s="294">
        <v>0</v>
      </c>
      <c r="G111" s="294">
        <f t="shared" si="3"/>
        <v>1168.8499999999999</v>
      </c>
      <c r="H111" s="383">
        <f t="shared" si="4"/>
        <v>1168.8499999999999</v>
      </c>
      <c r="I111" s="364">
        <v>45528</v>
      </c>
    </row>
    <row r="112" spans="1:9" x14ac:dyDescent="0.25">
      <c r="A112" s="381">
        <v>106</v>
      </c>
      <c r="B112" s="293" t="s">
        <v>2192</v>
      </c>
      <c r="C112" s="290" t="s">
        <v>2184</v>
      </c>
      <c r="D112" s="290" t="s">
        <v>55</v>
      </c>
      <c r="E112" s="294">
        <v>1454.05</v>
      </c>
      <c r="F112" s="294">
        <v>0</v>
      </c>
      <c r="G112" s="294">
        <f t="shared" ref="G112:G175" si="5">E112-F112</f>
        <v>1454.05</v>
      </c>
      <c r="H112" s="383">
        <f t="shared" ref="H112:H175" si="6">G112</f>
        <v>1454.05</v>
      </c>
      <c r="I112" s="364">
        <v>45528</v>
      </c>
    </row>
    <row r="113" spans="1:9" x14ac:dyDescent="0.25">
      <c r="A113" s="381">
        <v>107</v>
      </c>
      <c r="B113" s="293" t="s">
        <v>2193</v>
      </c>
      <c r="C113" s="290" t="s">
        <v>2184</v>
      </c>
      <c r="D113" s="290" t="s">
        <v>55</v>
      </c>
      <c r="E113" s="294">
        <v>1455</v>
      </c>
      <c r="F113" s="294">
        <v>0</v>
      </c>
      <c r="G113" s="294">
        <f t="shared" si="5"/>
        <v>1455</v>
      </c>
      <c r="H113" s="383">
        <f t="shared" si="6"/>
        <v>1455</v>
      </c>
      <c r="I113" s="364">
        <v>45528</v>
      </c>
    </row>
    <row r="114" spans="1:9" x14ac:dyDescent="0.25">
      <c r="A114" s="381">
        <v>108</v>
      </c>
      <c r="B114" s="293" t="s">
        <v>2199</v>
      </c>
      <c r="C114" s="290" t="s">
        <v>2162</v>
      </c>
      <c r="D114" s="290" t="s">
        <v>55</v>
      </c>
      <c r="E114" s="294">
        <v>1610</v>
      </c>
      <c r="F114" s="294">
        <v>0</v>
      </c>
      <c r="G114" s="294">
        <f t="shared" si="5"/>
        <v>1610</v>
      </c>
      <c r="H114" s="383">
        <f t="shared" si="6"/>
        <v>1610</v>
      </c>
      <c r="I114" s="364">
        <v>45528</v>
      </c>
    </row>
    <row r="115" spans="1:9" x14ac:dyDescent="0.25">
      <c r="A115" s="381">
        <v>109</v>
      </c>
      <c r="B115" s="293" t="s">
        <v>2186</v>
      </c>
      <c r="C115" s="290" t="s">
        <v>2154</v>
      </c>
      <c r="D115" s="290" t="s">
        <v>55</v>
      </c>
      <c r="E115" s="294">
        <v>1840</v>
      </c>
      <c r="F115" s="294">
        <v>0</v>
      </c>
      <c r="G115" s="294">
        <f t="shared" si="5"/>
        <v>1840</v>
      </c>
      <c r="H115" s="383">
        <f t="shared" si="6"/>
        <v>1840</v>
      </c>
      <c r="I115" s="364">
        <v>45528</v>
      </c>
    </row>
    <row r="116" spans="1:9" x14ac:dyDescent="0.25">
      <c r="A116" s="381">
        <v>110</v>
      </c>
      <c r="B116" s="293" t="s">
        <v>2187</v>
      </c>
      <c r="C116" s="290" t="s">
        <v>2184</v>
      </c>
      <c r="D116" s="290" t="s">
        <v>55</v>
      </c>
      <c r="E116" s="294">
        <v>1940</v>
      </c>
      <c r="F116" s="294">
        <v>0</v>
      </c>
      <c r="G116" s="294">
        <f t="shared" si="5"/>
        <v>1940</v>
      </c>
      <c r="H116" s="383">
        <f t="shared" si="6"/>
        <v>1940</v>
      </c>
      <c r="I116" s="364">
        <v>45528</v>
      </c>
    </row>
    <row r="117" spans="1:9" x14ac:dyDescent="0.25">
      <c r="A117" s="381">
        <v>111</v>
      </c>
      <c r="B117" s="293" t="s">
        <v>2161</v>
      </c>
      <c r="C117" s="290" t="s">
        <v>2162</v>
      </c>
      <c r="D117" s="290" t="s">
        <v>55</v>
      </c>
      <c r="E117" s="294">
        <v>2250</v>
      </c>
      <c r="F117" s="294">
        <v>0</v>
      </c>
      <c r="G117" s="294">
        <f t="shared" si="5"/>
        <v>2250</v>
      </c>
      <c r="H117" s="383">
        <f t="shared" si="6"/>
        <v>2250</v>
      </c>
      <c r="I117" s="364">
        <v>45528</v>
      </c>
    </row>
    <row r="118" spans="1:9" x14ac:dyDescent="0.25">
      <c r="A118" s="381">
        <v>112</v>
      </c>
      <c r="B118" s="293" t="s">
        <v>2196</v>
      </c>
      <c r="C118" s="290" t="s">
        <v>2184</v>
      </c>
      <c r="D118" s="290" t="s">
        <v>55</v>
      </c>
      <c r="E118" s="294">
        <v>2425</v>
      </c>
      <c r="F118" s="294">
        <v>0</v>
      </c>
      <c r="G118" s="294">
        <f t="shared" si="5"/>
        <v>2425</v>
      </c>
      <c r="H118" s="383">
        <f t="shared" si="6"/>
        <v>2425</v>
      </c>
      <c r="I118" s="364">
        <v>45528</v>
      </c>
    </row>
    <row r="119" spans="1:9" x14ac:dyDescent="0.25">
      <c r="A119" s="381">
        <v>113</v>
      </c>
      <c r="B119" s="293" t="s">
        <v>2194</v>
      </c>
      <c r="C119" s="290" t="s">
        <v>2184</v>
      </c>
      <c r="D119" s="290" t="s">
        <v>55</v>
      </c>
      <c r="E119" s="294">
        <v>2437.6</v>
      </c>
      <c r="F119" s="294">
        <v>0</v>
      </c>
      <c r="G119" s="294">
        <f t="shared" si="5"/>
        <v>2437.6</v>
      </c>
      <c r="H119" s="383">
        <f t="shared" si="6"/>
        <v>2437.6</v>
      </c>
      <c r="I119" s="364">
        <v>45528</v>
      </c>
    </row>
    <row r="120" spans="1:9" x14ac:dyDescent="0.25">
      <c r="A120" s="381">
        <v>114</v>
      </c>
      <c r="B120" s="293" t="s">
        <v>2200</v>
      </c>
      <c r="C120" s="290" t="s">
        <v>2162</v>
      </c>
      <c r="D120" s="290" t="s">
        <v>55</v>
      </c>
      <c r="E120" s="294">
        <v>2535</v>
      </c>
      <c r="F120" s="294">
        <v>0</v>
      </c>
      <c r="G120" s="294">
        <f t="shared" si="5"/>
        <v>2535</v>
      </c>
      <c r="H120" s="383">
        <f t="shared" si="6"/>
        <v>2535</v>
      </c>
      <c r="I120" s="364">
        <v>45528</v>
      </c>
    </row>
    <row r="121" spans="1:9" x14ac:dyDescent="0.25">
      <c r="A121" s="381">
        <v>115</v>
      </c>
      <c r="B121" s="293" t="s">
        <v>2188</v>
      </c>
      <c r="C121" s="290" t="s">
        <v>2184</v>
      </c>
      <c r="D121" s="290" t="s">
        <v>55</v>
      </c>
      <c r="E121" s="294">
        <v>2910</v>
      </c>
      <c r="F121" s="294">
        <v>0</v>
      </c>
      <c r="G121" s="294">
        <f t="shared" si="5"/>
        <v>2910</v>
      </c>
      <c r="H121" s="383">
        <f t="shared" si="6"/>
        <v>2910</v>
      </c>
      <c r="I121" s="364">
        <v>45528</v>
      </c>
    </row>
    <row r="122" spans="1:9" x14ac:dyDescent="0.25">
      <c r="A122" s="381">
        <v>116</v>
      </c>
      <c r="B122" s="293" t="s">
        <v>2195</v>
      </c>
      <c r="C122" s="290" t="s">
        <v>2184</v>
      </c>
      <c r="D122" s="290" t="s">
        <v>55</v>
      </c>
      <c r="E122" s="294">
        <v>3467.75</v>
      </c>
      <c r="F122" s="294">
        <v>0</v>
      </c>
      <c r="G122" s="294">
        <f t="shared" si="5"/>
        <v>3467.75</v>
      </c>
      <c r="H122" s="383">
        <f t="shared" si="6"/>
        <v>3467.75</v>
      </c>
      <c r="I122" s="364">
        <v>45528</v>
      </c>
    </row>
    <row r="123" spans="1:9" x14ac:dyDescent="0.25">
      <c r="A123" s="381">
        <v>117</v>
      </c>
      <c r="B123" s="293" t="s">
        <v>2163</v>
      </c>
      <c r="C123" s="290" t="s">
        <v>2154</v>
      </c>
      <c r="D123" s="290" t="s">
        <v>55</v>
      </c>
      <c r="E123" s="294">
        <v>4480</v>
      </c>
      <c r="F123" s="294">
        <v>0</v>
      </c>
      <c r="G123" s="294">
        <f t="shared" si="5"/>
        <v>4480</v>
      </c>
      <c r="H123" s="383">
        <f t="shared" si="6"/>
        <v>4480</v>
      </c>
      <c r="I123" s="364">
        <v>45528</v>
      </c>
    </row>
    <row r="124" spans="1:9" x14ac:dyDescent="0.25">
      <c r="A124" s="381">
        <v>118</v>
      </c>
      <c r="B124" s="293" t="s">
        <v>2201</v>
      </c>
      <c r="C124" s="290" t="s">
        <v>2162</v>
      </c>
      <c r="D124" s="290" t="s">
        <v>55</v>
      </c>
      <c r="E124" s="294">
        <v>4980</v>
      </c>
      <c r="F124" s="294">
        <v>0</v>
      </c>
      <c r="G124" s="294">
        <f t="shared" si="5"/>
        <v>4980</v>
      </c>
      <c r="H124" s="383">
        <f t="shared" si="6"/>
        <v>4980</v>
      </c>
      <c r="I124" s="364">
        <v>45528</v>
      </c>
    </row>
    <row r="125" spans="1:9" x14ac:dyDescent="0.25">
      <c r="A125" s="381">
        <v>119</v>
      </c>
      <c r="B125" s="293" t="s">
        <v>2202</v>
      </c>
      <c r="C125" s="290" t="s">
        <v>2162</v>
      </c>
      <c r="D125" s="290" t="s">
        <v>55</v>
      </c>
      <c r="E125" s="294">
        <v>6197</v>
      </c>
      <c r="F125" s="294"/>
      <c r="G125" s="294">
        <f t="shared" si="5"/>
        <v>6197</v>
      </c>
      <c r="H125" s="383">
        <f t="shared" si="6"/>
        <v>6197</v>
      </c>
      <c r="I125" s="364">
        <v>45528</v>
      </c>
    </row>
    <row r="126" spans="1:9" x14ac:dyDescent="0.25">
      <c r="A126" s="381">
        <v>120</v>
      </c>
      <c r="B126" s="293" t="s">
        <v>2164</v>
      </c>
      <c r="C126" s="290" t="s">
        <v>2154</v>
      </c>
      <c r="D126" s="290" t="s">
        <v>55</v>
      </c>
      <c r="E126" s="294">
        <v>6850</v>
      </c>
      <c r="F126" s="294">
        <v>0</v>
      </c>
      <c r="G126" s="294">
        <f t="shared" si="5"/>
        <v>6850</v>
      </c>
      <c r="H126" s="383">
        <f t="shared" si="6"/>
        <v>6850</v>
      </c>
      <c r="I126" s="364">
        <v>45528</v>
      </c>
    </row>
    <row r="127" spans="1:9" x14ac:dyDescent="0.25">
      <c r="A127" s="381">
        <v>121</v>
      </c>
      <c r="B127" s="293" t="s">
        <v>2165</v>
      </c>
      <c r="C127" s="290" t="s">
        <v>2154</v>
      </c>
      <c r="D127" s="290" t="s">
        <v>55</v>
      </c>
      <c r="E127" s="294">
        <v>6900</v>
      </c>
      <c r="F127" s="294">
        <v>0</v>
      </c>
      <c r="G127" s="294">
        <f t="shared" si="5"/>
        <v>6900</v>
      </c>
      <c r="H127" s="383">
        <f t="shared" si="6"/>
        <v>6900</v>
      </c>
      <c r="I127" s="364">
        <v>45528</v>
      </c>
    </row>
    <row r="128" spans="1:9" x14ac:dyDescent="0.25">
      <c r="A128" s="381">
        <v>122</v>
      </c>
      <c r="B128" s="293" t="s">
        <v>2197</v>
      </c>
      <c r="C128" s="290" t="s">
        <v>2184</v>
      </c>
      <c r="D128" s="290" t="s">
        <v>55</v>
      </c>
      <c r="E128" s="294">
        <v>11378.8</v>
      </c>
      <c r="F128" s="294">
        <v>0</v>
      </c>
      <c r="G128" s="294">
        <f t="shared" si="5"/>
        <v>11378.8</v>
      </c>
      <c r="H128" s="383">
        <f t="shared" si="6"/>
        <v>11378.8</v>
      </c>
      <c r="I128" s="364">
        <v>45528</v>
      </c>
    </row>
    <row r="129" spans="1:9" x14ac:dyDescent="0.25">
      <c r="A129" s="381">
        <v>123</v>
      </c>
      <c r="B129" s="293" t="s">
        <v>2169</v>
      </c>
      <c r="C129" s="290" t="s">
        <v>2170</v>
      </c>
      <c r="D129" s="290" t="s">
        <v>55</v>
      </c>
      <c r="E129" s="294">
        <v>24676</v>
      </c>
      <c r="F129" s="294">
        <v>0</v>
      </c>
      <c r="G129" s="294">
        <f t="shared" si="5"/>
        <v>24676</v>
      </c>
      <c r="H129" s="383">
        <f t="shared" si="6"/>
        <v>24676</v>
      </c>
      <c r="I129" s="364">
        <v>45528</v>
      </c>
    </row>
    <row r="130" spans="1:9" x14ac:dyDescent="0.25">
      <c r="A130" s="381">
        <v>124</v>
      </c>
      <c r="B130" s="293" t="s">
        <v>2166</v>
      </c>
      <c r="C130" s="290" t="s">
        <v>2154</v>
      </c>
      <c r="D130" s="290" t="s">
        <v>55</v>
      </c>
      <c r="E130" s="294">
        <v>24679</v>
      </c>
      <c r="F130" s="294">
        <v>0</v>
      </c>
      <c r="G130" s="294">
        <f t="shared" si="5"/>
        <v>24679</v>
      </c>
      <c r="H130" s="383">
        <f t="shared" si="6"/>
        <v>24679</v>
      </c>
      <c r="I130" s="364">
        <v>45528</v>
      </c>
    </row>
    <row r="131" spans="1:9" x14ac:dyDescent="0.25">
      <c r="A131" s="381">
        <v>125</v>
      </c>
      <c r="B131" s="293" t="s">
        <v>2203</v>
      </c>
      <c r="C131" s="290" t="s">
        <v>2162</v>
      </c>
      <c r="D131" s="290" t="s">
        <v>55</v>
      </c>
      <c r="E131" s="294">
        <v>31043</v>
      </c>
      <c r="F131" s="294">
        <v>0</v>
      </c>
      <c r="G131" s="294">
        <f t="shared" si="5"/>
        <v>31043</v>
      </c>
      <c r="H131" s="383">
        <f t="shared" si="6"/>
        <v>31043</v>
      </c>
      <c r="I131" s="364">
        <v>45528</v>
      </c>
    </row>
    <row r="132" spans="1:9" x14ac:dyDescent="0.25">
      <c r="A132" s="381">
        <v>126</v>
      </c>
      <c r="B132" s="293" t="s">
        <v>2204</v>
      </c>
      <c r="C132" s="290" t="s">
        <v>2179</v>
      </c>
      <c r="D132" s="290" t="s">
        <v>55</v>
      </c>
      <c r="E132" s="294">
        <v>43200</v>
      </c>
      <c r="F132" s="386"/>
      <c r="G132" s="294">
        <f t="shared" si="5"/>
        <v>43200</v>
      </c>
      <c r="H132" s="383">
        <f t="shared" si="6"/>
        <v>43200</v>
      </c>
      <c r="I132" s="364">
        <v>45528</v>
      </c>
    </row>
    <row r="133" spans="1:9" x14ac:dyDescent="0.25">
      <c r="A133" s="381">
        <v>127</v>
      </c>
      <c r="B133" s="293" t="s">
        <v>2177</v>
      </c>
      <c r="C133" s="290" t="s">
        <v>2176</v>
      </c>
      <c r="D133" s="290" t="s">
        <v>55</v>
      </c>
      <c r="E133" s="294">
        <v>60370</v>
      </c>
      <c r="F133" s="294">
        <v>0</v>
      </c>
      <c r="G133" s="294">
        <f t="shared" si="5"/>
        <v>60370</v>
      </c>
      <c r="H133" s="383">
        <f t="shared" si="6"/>
        <v>60370</v>
      </c>
      <c r="I133" s="364">
        <v>45528</v>
      </c>
    </row>
    <row r="134" spans="1:9" x14ac:dyDescent="0.25">
      <c r="A134" s="381">
        <v>128</v>
      </c>
      <c r="B134" s="293" t="s">
        <v>2205</v>
      </c>
      <c r="C134" s="290" t="s">
        <v>2206</v>
      </c>
      <c r="D134" s="290" t="s">
        <v>55</v>
      </c>
      <c r="E134" s="294">
        <v>84000</v>
      </c>
      <c r="F134" s="294">
        <v>0</v>
      </c>
      <c r="G134" s="294">
        <f t="shared" si="5"/>
        <v>84000</v>
      </c>
      <c r="H134" s="383">
        <f t="shared" si="6"/>
        <v>84000</v>
      </c>
      <c r="I134" s="364">
        <v>45528</v>
      </c>
    </row>
    <row r="135" spans="1:9" x14ac:dyDescent="0.25">
      <c r="A135" s="381">
        <v>129</v>
      </c>
      <c r="B135" s="293" t="s">
        <v>2207</v>
      </c>
      <c r="C135" s="290" t="s">
        <v>2179</v>
      </c>
      <c r="D135" s="290" t="s">
        <v>55</v>
      </c>
      <c r="E135" s="294">
        <v>96400</v>
      </c>
      <c r="F135" s="294">
        <v>0</v>
      </c>
      <c r="G135" s="294">
        <f t="shared" si="5"/>
        <v>96400</v>
      </c>
      <c r="H135" s="383">
        <f t="shared" si="6"/>
        <v>96400</v>
      </c>
      <c r="I135" s="364">
        <v>45528</v>
      </c>
    </row>
    <row r="136" spans="1:9" x14ac:dyDescent="0.25">
      <c r="A136" s="381">
        <v>130</v>
      </c>
      <c r="B136" s="293" t="s">
        <v>2172</v>
      </c>
      <c r="C136" s="290" t="s">
        <v>2170</v>
      </c>
      <c r="D136" s="290" t="s">
        <v>55</v>
      </c>
      <c r="E136" s="294">
        <v>144055</v>
      </c>
      <c r="F136" s="294">
        <v>0</v>
      </c>
      <c r="G136" s="294">
        <f t="shared" si="5"/>
        <v>144055</v>
      </c>
      <c r="H136" s="383">
        <f t="shared" si="6"/>
        <v>144055</v>
      </c>
      <c r="I136" s="364">
        <v>45528</v>
      </c>
    </row>
    <row r="137" spans="1:9" x14ac:dyDescent="0.25">
      <c r="A137" s="381">
        <v>131</v>
      </c>
      <c r="B137" s="293" t="s">
        <v>2177</v>
      </c>
      <c r="C137" s="290" t="s">
        <v>2176</v>
      </c>
      <c r="D137" s="290" t="s">
        <v>55</v>
      </c>
      <c r="E137" s="294">
        <v>320800.59999999998</v>
      </c>
      <c r="F137" s="294">
        <v>0</v>
      </c>
      <c r="G137" s="294">
        <f t="shared" si="5"/>
        <v>320800.59999999998</v>
      </c>
      <c r="H137" s="383">
        <f t="shared" si="6"/>
        <v>320800.59999999998</v>
      </c>
      <c r="I137" s="364">
        <v>45528</v>
      </c>
    </row>
    <row r="138" spans="1:9" x14ac:dyDescent="0.25">
      <c r="A138" s="381">
        <v>132</v>
      </c>
      <c r="B138" s="293" t="s">
        <v>2208</v>
      </c>
      <c r="C138" s="290" t="s">
        <v>2179</v>
      </c>
      <c r="D138" s="290" t="s">
        <v>55</v>
      </c>
      <c r="E138" s="294">
        <v>430130</v>
      </c>
      <c r="F138" s="294">
        <v>0</v>
      </c>
      <c r="G138" s="294">
        <f t="shared" si="5"/>
        <v>430130</v>
      </c>
      <c r="H138" s="383">
        <f t="shared" si="6"/>
        <v>430130</v>
      </c>
      <c r="I138" s="364">
        <v>45528</v>
      </c>
    </row>
    <row r="139" spans="1:9" x14ac:dyDescent="0.25">
      <c r="A139" s="381">
        <v>133</v>
      </c>
      <c r="B139" s="293" t="s">
        <v>2208</v>
      </c>
      <c r="C139" s="290" t="s">
        <v>2179</v>
      </c>
      <c r="D139" s="290" t="s">
        <v>55</v>
      </c>
      <c r="E139" s="294">
        <v>433750.6</v>
      </c>
      <c r="F139" s="294">
        <v>0</v>
      </c>
      <c r="G139" s="294">
        <f t="shared" si="5"/>
        <v>433750.6</v>
      </c>
      <c r="H139" s="383">
        <f t="shared" si="6"/>
        <v>433750.6</v>
      </c>
      <c r="I139" s="364">
        <v>45528</v>
      </c>
    </row>
    <row r="140" spans="1:9" x14ac:dyDescent="0.25">
      <c r="A140" s="381">
        <v>134</v>
      </c>
      <c r="B140" s="293" t="s">
        <v>2180</v>
      </c>
      <c r="C140" s="290" t="s">
        <v>2179</v>
      </c>
      <c r="D140" s="290" t="s">
        <v>55</v>
      </c>
      <c r="E140" s="294">
        <v>6902022.9500000002</v>
      </c>
      <c r="F140" s="294">
        <v>0</v>
      </c>
      <c r="G140" s="294">
        <f t="shared" si="5"/>
        <v>6902022.9500000002</v>
      </c>
      <c r="H140" s="383">
        <f t="shared" si="6"/>
        <v>6902022.9500000002</v>
      </c>
      <c r="I140" s="364">
        <v>45528</v>
      </c>
    </row>
    <row r="141" spans="1:9" x14ac:dyDescent="0.25">
      <c r="A141" s="381">
        <v>135</v>
      </c>
      <c r="B141" s="293" t="s">
        <v>2153</v>
      </c>
      <c r="C141" s="290" t="s">
        <v>2154</v>
      </c>
      <c r="D141" s="290" t="s">
        <v>60</v>
      </c>
      <c r="E141" s="294">
        <v>360</v>
      </c>
      <c r="F141" s="294">
        <v>0</v>
      </c>
      <c r="G141" s="294">
        <f t="shared" si="5"/>
        <v>360</v>
      </c>
      <c r="H141" s="383">
        <f t="shared" si="6"/>
        <v>360</v>
      </c>
      <c r="I141" s="364">
        <v>45528</v>
      </c>
    </row>
    <row r="142" spans="1:9" x14ac:dyDescent="0.25">
      <c r="A142" s="381">
        <v>136</v>
      </c>
      <c r="B142" s="293" t="s">
        <v>2181</v>
      </c>
      <c r="C142" s="290" t="s">
        <v>2154</v>
      </c>
      <c r="D142" s="290" t="s">
        <v>60</v>
      </c>
      <c r="E142" s="294">
        <v>480</v>
      </c>
      <c r="F142" s="294">
        <v>0</v>
      </c>
      <c r="G142" s="294">
        <f t="shared" si="5"/>
        <v>480</v>
      </c>
      <c r="H142" s="383">
        <f t="shared" si="6"/>
        <v>480</v>
      </c>
      <c r="I142" s="364">
        <v>45528</v>
      </c>
    </row>
    <row r="143" spans="1:9" x14ac:dyDescent="0.25">
      <c r="A143" s="381">
        <v>137</v>
      </c>
      <c r="B143" s="293" t="s">
        <v>2155</v>
      </c>
      <c r="C143" s="290" t="s">
        <v>2154</v>
      </c>
      <c r="D143" s="290" t="s">
        <v>60</v>
      </c>
      <c r="E143" s="294">
        <v>480</v>
      </c>
      <c r="F143" s="294">
        <v>0</v>
      </c>
      <c r="G143" s="294">
        <f t="shared" si="5"/>
        <v>480</v>
      </c>
      <c r="H143" s="383">
        <f t="shared" si="6"/>
        <v>480</v>
      </c>
      <c r="I143" s="364">
        <v>45528</v>
      </c>
    </row>
    <row r="144" spans="1:9" x14ac:dyDescent="0.25">
      <c r="A144" s="381">
        <v>138</v>
      </c>
      <c r="B144" s="293" t="s">
        <v>2156</v>
      </c>
      <c r="C144" s="290" t="s">
        <v>2154</v>
      </c>
      <c r="D144" s="290" t="s">
        <v>60</v>
      </c>
      <c r="E144" s="294">
        <v>780</v>
      </c>
      <c r="F144" s="294">
        <v>0</v>
      </c>
      <c r="G144" s="294">
        <f t="shared" si="5"/>
        <v>780</v>
      </c>
      <c r="H144" s="383">
        <f t="shared" si="6"/>
        <v>780</v>
      </c>
      <c r="I144" s="364">
        <v>45528</v>
      </c>
    </row>
    <row r="145" spans="1:9" x14ac:dyDescent="0.25">
      <c r="A145" s="381">
        <v>139</v>
      </c>
      <c r="B145" s="293" t="s">
        <v>2173</v>
      </c>
      <c r="C145" s="290" t="s">
        <v>2162</v>
      </c>
      <c r="D145" s="290" t="s">
        <v>60</v>
      </c>
      <c r="E145" s="294">
        <v>880</v>
      </c>
      <c r="F145" s="294">
        <v>0</v>
      </c>
      <c r="G145" s="294">
        <f t="shared" si="5"/>
        <v>880</v>
      </c>
      <c r="H145" s="383">
        <f t="shared" si="6"/>
        <v>880</v>
      </c>
      <c r="I145" s="364">
        <v>45528</v>
      </c>
    </row>
    <row r="146" spans="1:9" x14ac:dyDescent="0.25">
      <c r="A146" s="381">
        <v>140</v>
      </c>
      <c r="B146" s="293" t="s">
        <v>2159</v>
      </c>
      <c r="C146" s="290" t="s">
        <v>2154</v>
      </c>
      <c r="D146" s="290" t="s">
        <v>60</v>
      </c>
      <c r="E146" s="294">
        <v>1020</v>
      </c>
      <c r="F146" s="294">
        <v>0</v>
      </c>
      <c r="G146" s="294">
        <f t="shared" si="5"/>
        <v>1020</v>
      </c>
      <c r="H146" s="383">
        <f t="shared" si="6"/>
        <v>1020</v>
      </c>
      <c r="I146" s="364">
        <v>45528</v>
      </c>
    </row>
    <row r="147" spans="1:9" x14ac:dyDescent="0.25">
      <c r="A147" s="381">
        <v>141</v>
      </c>
      <c r="B147" s="293" t="s">
        <v>2182</v>
      </c>
      <c r="C147" s="290" t="s">
        <v>2154</v>
      </c>
      <c r="D147" s="290" t="s">
        <v>60</v>
      </c>
      <c r="E147" s="294">
        <v>1120</v>
      </c>
      <c r="F147" s="294">
        <v>0</v>
      </c>
      <c r="G147" s="294">
        <f t="shared" si="5"/>
        <v>1120</v>
      </c>
      <c r="H147" s="383">
        <f t="shared" si="6"/>
        <v>1120</v>
      </c>
      <c r="I147" s="364">
        <v>45528</v>
      </c>
    </row>
    <row r="148" spans="1:9" x14ac:dyDescent="0.25">
      <c r="A148" s="381">
        <v>142</v>
      </c>
      <c r="B148" s="293" t="s">
        <v>2183</v>
      </c>
      <c r="C148" s="290" t="s">
        <v>2184</v>
      </c>
      <c r="D148" s="290" t="s">
        <v>60</v>
      </c>
      <c r="E148" s="294">
        <v>1168.8499999999999</v>
      </c>
      <c r="F148" s="294">
        <v>0</v>
      </c>
      <c r="G148" s="294">
        <f t="shared" si="5"/>
        <v>1168.8499999999999</v>
      </c>
      <c r="H148" s="383">
        <f t="shared" si="6"/>
        <v>1168.8499999999999</v>
      </c>
      <c r="I148" s="364">
        <v>45528</v>
      </c>
    </row>
    <row r="149" spans="1:9" x14ac:dyDescent="0.25">
      <c r="A149" s="381">
        <v>143</v>
      </c>
      <c r="B149" s="293" t="s">
        <v>2174</v>
      </c>
      <c r="C149" s="290" t="s">
        <v>2154</v>
      </c>
      <c r="D149" s="290" t="s">
        <v>60</v>
      </c>
      <c r="E149" s="294">
        <v>1240</v>
      </c>
      <c r="F149" s="294">
        <v>0</v>
      </c>
      <c r="G149" s="294">
        <f t="shared" si="5"/>
        <v>1240</v>
      </c>
      <c r="H149" s="383">
        <f t="shared" si="6"/>
        <v>1240</v>
      </c>
      <c r="I149" s="364">
        <v>45528</v>
      </c>
    </row>
    <row r="150" spans="1:9" x14ac:dyDescent="0.25">
      <c r="A150" s="381">
        <v>144</v>
      </c>
      <c r="B150" s="293" t="s">
        <v>2192</v>
      </c>
      <c r="C150" s="290" t="s">
        <v>2184</v>
      </c>
      <c r="D150" s="290" t="s">
        <v>60</v>
      </c>
      <c r="E150" s="294">
        <v>1454.05</v>
      </c>
      <c r="F150" s="294">
        <v>0</v>
      </c>
      <c r="G150" s="294">
        <f t="shared" si="5"/>
        <v>1454.05</v>
      </c>
      <c r="H150" s="383">
        <f t="shared" si="6"/>
        <v>1454.05</v>
      </c>
      <c r="I150" s="364">
        <v>45528</v>
      </c>
    </row>
    <row r="151" spans="1:9" x14ac:dyDescent="0.25">
      <c r="A151" s="381">
        <v>145</v>
      </c>
      <c r="B151" s="293" t="s">
        <v>2193</v>
      </c>
      <c r="C151" s="290" t="s">
        <v>2184</v>
      </c>
      <c r="D151" s="290" t="s">
        <v>60</v>
      </c>
      <c r="E151" s="294">
        <v>1455</v>
      </c>
      <c r="F151" s="294">
        <v>0</v>
      </c>
      <c r="G151" s="294">
        <f t="shared" si="5"/>
        <v>1455</v>
      </c>
      <c r="H151" s="383">
        <f t="shared" si="6"/>
        <v>1455</v>
      </c>
      <c r="I151" s="364">
        <v>45528</v>
      </c>
    </row>
    <row r="152" spans="1:9" x14ac:dyDescent="0.25">
      <c r="A152" s="381">
        <v>146</v>
      </c>
      <c r="B152" s="293" t="s">
        <v>2199</v>
      </c>
      <c r="C152" s="290" t="s">
        <v>2162</v>
      </c>
      <c r="D152" s="290" t="s">
        <v>60</v>
      </c>
      <c r="E152" s="294">
        <v>1610</v>
      </c>
      <c r="F152" s="294">
        <v>0</v>
      </c>
      <c r="G152" s="294">
        <f t="shared" si="5"/>
        <v>1610</v>
      </c>
      <c r="H152" s="383">
        <f t="shared" si="6"/>
        <v>1610</v>
      </c>
      <c r="I152" s="364">
        <v>45528</v>
      </c>
    </row>
    <row r="153" spans="1:9" x14ac:dyDescent="0.25">
      <c r="A153" s="381">
        <v>147</v>
      </c>
      <c r="B153" s="293" t="s">
        <v>2186</v>
      </c>
      <c r="C153" s="290" t="s">
        <v>2154</v>
      </c>
      <c r="D153" s="290" t="s">
        <v>60</v>
      </c>
      <c r="E153" s="294">
        <v>1840</v>
      </c>
      <c r="F153" s="294">
        <v>0</v>
      </c>
      <c r="G153" s="294">
        <f t="shared" si="5"/>
        <v>1840</v>
      </c>
      <c r="H153" s="383">
        <f t="shared" si="6"/>
        <v>1840</v>
      </c>
      <c r="I153" s="364">
        <v>45528</v>
      </c>
    </row>
    <row r="154" spans="1:9" x14ac:dyDescent="0.25">
      <c r="A154" s="381">
        <v>148</v>
      </c>
      <c r="B154" s="293" t="s">
        <v>2187</v>
      </c>
      <c r="C154" s="290" t="s">
        <v>2184</v>
      </c>
      <c r="D154" s="290" t="s">
        <v>60</v>
      </c>
      <c r="E154" s="294">
        <v>1940</v>
      </c>
      <c r="F154" s="294">
        <v>0</v>
      </c>
      <c r="G154" s="294">
        <f t="shared" si="5"/>
        <v>1940</v>
      </c>
      <c r="H154" s="383">
        <f t="shared" si="6"/>
        <v>1940</v>
      </c>
      <c r="I154" s="364">
        <v>45528</v>
      </c>
    </row>
    <row r="155" spans="1:9" x14ac:dyDescent="0.25">
      <c r="A155" s="381">
        <v>149</v>
      </c>
      <c r="B155" s="293" t="s">
        <v>2161</v>
      </c>
      <c r="C155" s="290" t="s">
        <v>2162</v>
      </c>
      <c r="D155" s="290" t="s">
        <v>60</v>
      </c>
      <c r="E155" s="294">
        <v>2250</v>
      </c>
      <c r="F155" s="294">
        <v>0</v>
      </c>
      <c r="G155" s="294">
        <f t="shared" si="5"/>
        <v>2250</v>
      </c>
      <c r="H155" s="383">
        <f t="shared" si="6"/>
        <v>2250</v>
      </c>
      <c r="I155" s="364">
        <v>45528</v>
      </c>
    </row>
    <row r="156" spans="1:9" x14ac:dyDescent="0.25">
      <c r="A156" s="381">
        <v>150</v>
      </c>
      <c r="B156" s="293" t="s">
        <v>2196</v>
      </c>
      <c r="C156" s="290" t="s">
        <v>2184</v>
      </c>
      <c r="D156" s="290" t="s">
        <v>60</v>
      </c>
      <c r="E156" s="294">
        <v>2425</v>
      </c>
      <c r="F156" s="294">
        <v>0</v>
      </c>
      <c r="G156" s="294">
        <f t="shared" si="5"/>
        <v>2425</v>
      </c>
      <c r="H156" s="383">
        <f t="shared" si="6"/>
        <v>2425</v>
      </c>
      <c r="I156" s="364">
        <v>45528</v>
      </c>
    </row>
    <row r="157" spans="1:9" x14ac:dyDescent="0.25">
      <c r="A157" s="381">
        <v>151</v>
      </c>
      <c r="B157" s="293" t="s">
        <v>2194</v>
      </c>
      <c r="C157" s="290" t="s">
        <v>2184</v>
      </c>
      <c r="D157" s="290" t="s">
        <v>60</v>
      </c>
      <c r="E157" s="294">
        <v>2437.6</v>
      </c>
      <c r="F157" s="294">
        <v>0</v>
      </c>
      <c r="G157" s="294">
        <f t="shared" si="5"/>
        <v>2437.6</v>
      </c>
      <c r="H157" s="383">
        <f t="shared" si="6"/>
        <v>2437.6</v>
      </c>
      <c r="I157" s="364">
        <v>45528</v>
      </c>
    </row>
    <row r="158" spans="1:9" x14ac:dyDescent="0.25">
      <c r="A158" s="381">
        <v>152</v>
      </c>
      <c r="B158" s="293" t="s">
        <v>2200</v>
      </c>
      <c r="C158" s="290" t="s">
        <v>2162</v>
      </c>
      <c r="D158" s="290" t="s">
        <v>60</v>
      </c>
      <c r="E158" s="294">
        <v>2535</v>
      </c>
      <c r="F158" s="294">
        <v>0</v>
      </c>
      <c r="G158" s="294">
        <f t="shared" si="5"/>
        <v>2535</v>
      </c>
      <c r="H158" s="383">
        <f t="shared" si="6"/>
        <v>2535</v>
      </c>
      <c r="I158" s="364">
        <v>45528</v>
      </c>
    </row>
    <row r="159" spans="1:9" x14ac:dyDescent="0.25">
      <c r="A159" s="381">
        <v>153</v>
      </c>
      <c r="B159" s="293" t="s">
        <v>2188</v>
      </c>
      <c r="C159" s="290" t="s">
        <v>2184</v>
      </c>
      <c r="D159" s="290" t="s">
        <v>60</v>
      </c>
      <c r="E159" s="294">
        <v>2910</v>
      </c>
      <c r="F159" s="294">
        <v>0</v>
      </c>
      <c r="G159" s="294">
        <f t="shared" si="5"/>
        <v>2910</v>
      </c>
      <c r="H159" s="383">
        <f t="shared" si="6"/>
        <v>2910</v>
      </c>
      <c r="I159" s="364">
        <v>45528</v>
      </c>
    </row>
    <row r="160" spans="1:9" x14ac:dyDescent="0.25">
      <c r="A160" s="381">
        <v>154</v>
      </c>
      <c r="B160" s="293" t="s">
        <v>2189</v>
      </c>
      <c r="C160" s="290" t="s">
        <v>2154</v>
      </c>
      <c r="D160" s="290" t="s">
        <v>60</v>
      </c>
      <c r="E160" s="294">
        <v>3240</v>
      </c>
      <c r="F160" s="294">
        <v>0</v>
      </c>
      <c r="G160" s="294">
        <f t="shared" si="5"/>
        <v>3240</v>
      </c>
      <c r="H160" s="383">
        <f t="shared" si="6"/>
        <v>3240</v>
      </c>
      <c r="I160" s="364">
        <v>45528</v>
      </c>
    </row>
    <row r="161" spans="1:9" x14ac:dyDescent="0.25">
      <c r="A161" s="381">
        <v>155</v>
      </c>
      <c r="B161" s="293" t="s">
        <v>2195</v>
      </c>
      <c r="C161" s="290" t="s">
        <v>2184</v>
      </c>
      <c r="D161" s="290" t="s">
        <v>60</v>
      </c>
      <c r="E161" s="294">
        <v>3467.75</v>
      </c>
      <c r="F161" s="294">
        <v>0</v>
      </c>
      <c r="G161" s="294">
        <f t="shared" si="5"/>
        <v>3467.75</v>
      </c>
      <c r="H161" s="383">
        <f t="shared" si="6"/>
        <v>3467.75</v>
      </c>
      <c r="I161" s="364">
        <v>45528</v>
      </c>
    </row>
    <row r="162" spans="1:9" x14ac:dyDescent="0.25">
      <c r="A162" s="381">
        <v>156</v>
      </c>
      <c r="B162" s="293" t="s">
        <v>2163</v>
      </c>
      <c r="C162" s="290" t="s">
        <v>2154</v>
      </c>
      <c r="D162" s="290" t="s">
        <v>60</v>
      </c>
      <c r="E162" s="294">
        <v>4480</v>
      </c>
      <c r="F162" s="294">
        <v>0</v>
      </c>
      <c r="G162" s="294">
        <f t="shared" si="5"/>
        <v>4480</v>
      </c>
      <c r="H162" s="383">
        <f t="shared" si="6"/>
        <v>4480</v>
      </c>
      <c r="I162" s="364">
        <v>45528</v>
      </c>
    </row>
    <row r="163" spans="1:9" x14ac:dyDescent="0.25">
      <c r="A163" s="381">
        <v>157</v>
      </c>
      <c r="B163" s="293" t="s">
        <v>2201</v>
      </c>
      <c r="C163" s="290" t="s">
        <v>2162</v>
      </c>
      <c r="D163" s="290" t="s">
        <v>60</v>
      </c>
      <c r="E163" s="294">
        <v>4980</v>
      </c>
      <c r="F163" s="294">
        <v>0</v>
      </c>
      <c r="G163" s="294">
        <f t="shared" si="5"/>
        <v>4980</v>
      </c>
      <c r="H163" s="383">
        <f t="shared" si="6"/>
        <v>4980</v>
      </c>
      <c r="I163" s="364">
        <v>45528</v>
      </c>
    </row>
    <row r="164" spans="1:9" x14ac:dyDescent="0.25">
      <c r="A164" s="381">
        <v>158</v>
      </c>
      <c r="B164" s="293" t="s">
        <v>2190</v>
      </c>
      <c r="C164" s="290" t="s">
        <v>2154</v>
      </c>
      <c r="D164" s="290" t="s">
        <v>60</v>
      </c>
      <c r="E164" s="294">
        <v>6420</v>
      </c>
      <c r="F164" s="294">
        <v>0</v>
      </c>
      <c r="G164" s="294">
        <f t="shared" si="5"/>
        <v>6420</v>
      </c>
      <c r="H164" s="383">
        <f t="shared" si="6"/>
        <v>6420</v>
      </c>
      <c r="I164" s="364">
        <v>45528</v>
      </c>
    </row>
    <row r="165" spans="1:9" x14ac:dyDescent="0.25">
      <c r="A165" s="381">
        <v>159</v>
      </c>
      <c r="B165" s="293" t="s">
        <v>2164</v>
      </c>
      <c r="C165" s="290" t="s">
        <v>2154</v>
      </c>
      <c r="D165" s="290" t="s">
        <v>60</v>
      </c>
      <c r="E165" s="294">
        <v>6850</v>
      </c>
      <c r="F165" s="294">
        <v>0</v>
      </c>
      <c r="G165" s="294">
        <f t="shared" si="5"/>
        <v>6850</v>
      </c>
      <c r="H165" s="383">
        <f t="shared" si="6"/>
        <v>6850</v>
      </c>
      <c r="I165" s="364">
        <v>45528</v>
      </c>
    </row>
    <row r="166" spans="1:9" x14ac:dyDescent="0.25">
      <c r="A166" s="381">
        <v>160</v>
      </c>
      <c r="B166" s="293" t="s">
        <v>2165</v>
      </c>
      <c r="C166" s="290" t="s">
        <v>2154</v>
      </c>
      <c r="D166" s="290" t="s">
        <v>60</v>
      </c>
      <c r="E166" s="294">
        <v>6900</v>
      </c>
      <c r="F166" s="294">
        <v>0</v>
      </c>
      <c r="G166" s="294">
        <f t="shared" si="5"/>
        <v>6900</v>
      </c>
      <c r="H166" s="383">
        <f t="shared" si="6"/>
        <v>6900</v>
      </c>
      <c r="I166" s="364">
        <v>45528</v>
      </c>
    </row>
    <row r="167" spans="1:9" x14ac:dyDescent="0.25">
      <c r="A167" s="381">
        <v>161</v>
      </c>
      <c r="B167" s="293" t="s">
        <v>2197</v>
      </c>
      <c r="C167" s="290" t="s">
        <v>2184</v>
      </c>
      <c r="D167" s="290" t="s">
        <v>60</v>
      </c>
      <c r="E167" s="294">
        <v>11378.8</v>
      </c>
      <c r="F167" s="294">
        <v>0</v>
      </c>
      <c r="G167" s="294">
        <f t="shared" si="5"/>
        <v>11378.8</v>
      </c>
      <c r="H167" s="383">
        <f t="shared" si="6"/>
        <v>11378.8</v>
      </c>
      <c r="I167" s="364">
        <v>45528</v>
      </c>
    </row>
    <row r="168" spans="1:9" x14ac:dyDescent="0.25">
      <c r="A168" s="381">
        <v>162</v>
      </c>
      <c r="B168" s="293" t="s">
        <v>2198</v>
      </c>
      <c r="C168" s="290" t="s">
        <v>2154</v>
      </c>
      <c r="D168" s="290" t="s">
        <v>60</v>
      </c>
      <c r="E168" s="294">
        <v>19320</v>
      </c>
      <c r="F168" s="294">
        <v>0</v>
      </c>
      <c r="G168" s="294">
        <f t="shared" si="5"/>
        <v>19320</v>
      </c>
      <c r="H168" s="383">
        <f t="shared" si="6"/>
        <v>19320</v>
      </c>
      <c r="I168" s="364">
        <v>45528</v>
      </c>
    </row>
    <row r="169" spans="1:9" x14ac:dyDescent="0.25">
      <c r="A169" s="381">
        <v>163</v>
      </c>
      <c r="B169" s="293" t="s">
        <v>2166</v>
      </c>
      <c r="C169" s="290" t="s">
        <v>2154</v>
      </c>
      <c r="D169" s="290" t="s">
        <v>60</v>
      </c>
      <c r="E169" s="294">
        <v>20536</v>
      </c>
      <c r="F169" s="294">
        <v>0</v>
      </c>
      <c r="G169" s="294">
        <f t="shared" si="5"/>
        <v>20536</v>
      </c>
      <c r="H169" s="383">
        <f t="shared" si="6"/>
        <v>20536</v>
      </c>
      <c r="I169" s="364">
        <v>45528</v>
      </c>
    </row>
    <row r="170" spans="1:9" x14ac:dyDescent="0.25">
      <c r="A170" s="381">
        <v>164</v>
      </c>
      <c r="B170" s="293" t="s">
        <v>2169</v>
      </c>
      <c r="C170" s="290" t="s">
        <v>2170</v>
      </c>
      <c r="D170" s="290" t="s">
        <v>60</v>
      </c>
      <c r="E170" s="294">
        <v>24676</v>
      </c>
      <c r="F170" s="294">
        <v>0</v>
      </c>
      <c r="G170" s="294">
        <f t="shared" si="5"/>
        <v>24676</v>
      </c>
      <c r="H170" s="383">
        <f t="shared" si="6"/>
        <v>24676</v>
      </c>
      <c r="I170" s="364">
        <v>45528</v>
      </c>
    </row>
    <row r="171" spans="1:9" x14ac:dyDescent="0.25">
      <c r="A171" s="381">
        <v>165</v>
      </c>
      <c r="B171" s="293" t="s">
        <v>2203</v>
      </c>
      <c r="C171" s="290" t="s">
        <v>2162</v>
      </c>
      <c r="D171" s="290" t="s">
        <v>60</v>
      </c>
      <c r="E171" s="294">
        <v>30932.1</v>
      </c>
      <c r="F171" s="294">
        <v>0</v>
      </c>
      <c r="G171" s="294">
        <f t="shared" si="5"/>
        <v>30932.1</v>
      </c>
      <c r="H171" s="383">
        <f t="shared" si="6"/>
        <v>30932.1</v>
      </c>
      <c r="I171" s="364">
        <v>45528</v>
      </c>
    </row>
    <row r="172" spans="1:9" x14ac:dyDescent="0.25">
      <c r="A172" s="381">
        <v>166</v>
      </c>
      <c r="B172" s="293" t="s">
        <v>2171</v>
      </c>
      <c r="C172" s="290" t="s">
        <v>2154</v>
      </c>
      <c r="D172" s="290" t="s">
        <v>60</v>
      </c>
      <c r="E172" s="294">
        <v>31200</v>
      </c>
      <c r="F172" s="294">
        <v>0</v>
      </c>
      <c r="G172" s="294">
        <f t="shared" si="5"/>
        <v>31200</v>
      </c>
      <c r="H172" s="383">
        <f t="shared" si="6"/>
        <v>31200</v>
      </c>
      <c r="I172" s="364">
        <v>45528</v>
      </c>
    </row>
    <row r="173" spans="1:9" x14ac:dyDescent="0.25">
      <c r="A173" s="381">
        <v>167</v>
      </c>
      <c r="B173" s="293" t="s">
        <v>2177</v>
      </c>
      <c r="C173" s="290" t="s">
        <v>2176</v>
      </c>
      <c r="D173" s="290" t="s">
        <v>60</v>
      </c>
      <c r="E173" s="294">
        <v>60690</v>
      </c>
      <c r="F173" s="294">
        <v>0</v>
      </c>
      <c r="G173" s="294">
        <f t="shared" si="5"/>
        <v>60690</v>
      </c>
      <c r="H173" s="383">
        <f t="shared" si="6"/>
        <v>60690</v>
      </c>
      <c r="I173" s="364">
        <v>45528</v>
      </c>
    </row>
    <row r="174" spans="1:9" x14ac:dyDescent="0.25">
      <c r="A174" s="381">
        <v>168</v>
      </c>
      <c r="B174" s="293" t="s">
        <v>2207</v>
      </c>
      <c r="C174" s="290" t="s">
        <v>2179</v>
      </c>
      <c r="D174" s="290" t="s">
        <v>60</v>
      </c>
      <c r="E174" s="294">
        <v>96400</v>
      </c>
      <c r="F174" s="294">
        <v>0</v>
      </c>
      <c r="G174" s="294">
        <f t="shared" si="5"/>
        <v>96400</v>
      </c>
      <c r="H174" s="383">
        <f t="shared" si="6"/>
        <v>96400</v>
      </c>
      <c r="I174" s="364">
        <v>45528</v>
      </c>
    </row>
    <row r="175" spans="1:9" x14ac:dyDescent="0.25">
      <c r="A175" s="381">
        <v>169</v>
      </c>
      <c r="B175" s="293" t="s">
        <v>2209</v>
      </c>
      <c r="C175" s="290" t="s">
        <v>2162</v>
      </c>
      <c r="D175" s="290" t="s">
        <v>60</v>
      </c>
      <c r="E175" s="294">
        <v>115625.5</v>
      </c>
      <c r="F175" s="294">
        <v>0</v>
      </c>
      <c r="G175" s="294">
        <f t="shared" si="5"/>
        <v>115625.5</v>
      </c>
      <c r="H175" s="383">
        <f t="shared" si="6"/>
        <v>115625.5</v>
      </c>
      <c r="I175" s="364">
        <v>45528</v>
      </c>
    </row>
    <row r="176" spans="1:9" x14ac:dyDescent="0.25">
      <c r="A176" s="381">
        <v>170</v>
      </c>
      <c r="B176" s="293" t="s">
        <v>2210</v>
      </c>
      <c r="C176" s="290" t="s">
        <v>2162</v>
      </c>
      <c r="D176" s="290" t="s">
        <v>60</v>
      </c>
      <c r="E176" s="294">
        <v>160591</v>
      </c>
      <c r="F176" s="294">
        <v>0</v>
      </c>
      <c r="G176" s="294">
        <f t="shared" ref="G176:G179" si="7">E176-F176</f>
        <v>160591</v>
      </c>
      <c r="H176" s="383">
        <f t="shared" ref="H176:H179" si="8">G176</f>
        <v>160591</v>
      </c>
      <c r="I176" s="364">
        <v>45528</v>
      </c>
    </row>
    <row r="177" spans="1:9" x14ac:dyDescent="0.25">
      <c r="A177" s="381">
        <v>171</v>
      </c>
      <c r="B177" s="293" t="s">
        <v>2172</v>
      </c>
      <c r="C177" s="290" t="s">
        <v>2170</v>
      </c>
      <c r="D177" s="290" t="s">
        <v>60</v>
      </c>
      <c r="E177" s="294">
        <v>307155</v>
      </c>
      <c r="F177" s="294">
        <v>0</v>
      </c>
      <c r="G177" s="294">
        <f t="shared" si="7"/>
        <v>307155</v>
      </c>
      <c r="H177" s="383">
        <f t="shared" si="8"/>
        <v>307155</v>
      </c>
      <c r="I177" s="364">
        <v>45528</v>
      </c>
    </row>
    <row r="178" spans="1:9" x14ac:dyDescent="0.25">
      <c r="A178" s="381">
        <v>172</v>
      </c>
      <c r="B178" s="293" t="s">
        <v>2177</v>
      </c>
      <c r="C178" s="290" t="s">
        <v>2176</v>
      </c>
      <c r="D178" s="290" t="s">
        <v>60</v>
      </c>
      <c r="E178" s="294">
        <v>345045.95</v>
      </c>
      <c r="F178" s="294">
        <v>0</v>
      </c>
      <c r="G178" s="294">
        <f t="shared" si="7"/>
        <v>345045.95</v>
      </c>
      <c r="H178" s="383">
        <f t="shared" si="8"/>
        <v>345045.95</v>
      </c>
      <c r="I178" s="364">
        <v>45528</v>
      </c>
    </row>
    <row r="179" spans="1:9" x14ac:dyDescent="0.25">
      <c r="A179" s="381">
        <v>173</v>
      </c>
      <c r="B179" s="293" t="s">
        <v>2208</v>
      </c>
      <c r="C179" s="290" t="s">
        <v>2179</v>
      </c>
      <c r="D179" s="290" t="s">
        <v>60</v>
      </c>
      <c r="E179" s="294">
        <v>434853.2</v>
      </c>
      <c r="F179" s="294">
        <v>0</v>
      </c>
      <c r="G179" s="294">
        <f t="shared" si="7"/>
        <v>434853.2</v>
      </c>
      <c r="H179" s="383">
        <f t="shared" si="8"/>
        <v>434853.2</v>
      </c>
      <c r="I179" s="364">
        <v>45528</v>
      </c>
    </row>
    <row r="180" spans="1:9" x14ac:dyDescent="0.25">
      <c r="A180" s="381"/>
      <c r="B180" s="293"/>
      <c r="C180" s="290"/>
      <c r="D180" s="290"/>
      <c r="E180" s="385">
        <f>SUM(E48:E179)</f>
        <v>12762030.949999999</v>
      </c>
      <c r="F180" s="385">
        <f t="shared" ref="F180:H180" si="9">SUM(F48:F179)</f>
        <v>0</v>
      </c>
      <c r="G180" s="385">
        <f t="shared" si="9"/>
        <v>12762030.949999999</v>
      </c>
      <c r="H180" s="385">
        <f t="shared" si="9"/>
        <v>12762030.949999999</v>
      </c>
      <c r="I180" s="364"/>
    </row>
    <row r="181" spans="1:9" x14ac:dyDescent="0.25">
      <c r="A181" s="423" t="s">
        <v>63</v>
      </c>
      <c r="B181" s="424"/>
      <c r="C181" s="424"/>
      <c r="D181" s="424"/>
      <c r="E181" s="424"/>
      <c r="F181" s="424"/>
      <c r="G181" s="424"/>
      <c r="H181" s="424"/>
      <c r="I181" s="425"/>
    </row>
    <row r="182" spans="1:9" x14ac:dyDescent="0.25">
      <c r="A182" s="381">
        <v>174</v>
      </c>
      <c r="B182" s="293" t="s">
        <v>29</v>
      </c>
      <c r="C182" s="290" t="s">
        <v>30</v>
      </c>
      <c r="D182" s="290" t="s">
        <v>60</v>
      </c>
      <c r="E182" s="294">
        <v>5975401.25</v>
      </c>
      <c r="F182" s="294">
        <v>0</v>
      </c>
      <c r="G182" s="294">
        <f t="shared" ref="G182:G220" si="10">E182-F182</f>
        <v>5975401.25</v>
      </c>
      <c r="H182" s="383">
        <f t="shared" ref="H182:H220" si="11">G182</f>
        <v>5975401.25</v>
      </c>
      <c r="I182" s="364">
        <v>45559</v>
      </c>
    </row>
    <row r="183" spans="1:9" x14ac:dyDescent="0.25">
      <c r="A183" s="381">
        <v>175</v>
      </c>
      <c r="B183" s="293" t="s">
        <v>32</v>
      </c>
      <c r="C183" s="290" t="s">
        <v>30</v>
      </c>
      <c r="D183" s="290" t="s">
        <v>60</v>
      </c>
      <c r="E183" s="294">
        <v>8385535.4000000004</v>
      </c>
      <c r="F183" s="294">
        <v>0</v>
      </c>
      <c r="G183" s="294">
        <f t="shared" si="10"/>
        <v>8385535.4000000004</v>
      </c>
      <c r="H183" s="383">
        <f t="shared" si="11"/>
        <v>8385535.4000000004</v>
      </c>
      <c r="I183" s="364">
        <v>45559</v>
      </c>
    </row>
    <row r="184" spans="1:9" x14ac:dyDescent="0.25">
      <c r="A184" s="381">
        <v>176</v>
      </c>
      <c r="B184" s="293" t="s">
        <v>9</v>
      </c>
      <c r="C184" s="290" t="s">
        <v>10</v>
      </c>
      <c r="D184" s="290" t="s">
        <v>64</v>
      </c>
      <c r="E184" s="294">
        <v>360</v>
      </c>
      <c r="F184" s="294">
        <v>0</v>
      </c>
      <c r="G184" s="294">
        <f t="shared" si="10"/>
        <v>360</v>
      </c>
      <c r="H184" s="383">
        <f t="shared" si="11"/>
        <v>360</v>
      </c>
      <c r="I184" s="364">
        <v>45559</v>
      </c>
    </row>
    <row r="185" spans="1:9" x14ac:dyDescent="0.25">
      <c r="A185" s="381">
        <v>177</v>
      </c>
      <c r="B185" s="293" t="s">
        <v>33</v>
      </c>
      <c r="C185" s="290" t="s">
        <v>10</v>
      </c>
      <c r="D185" s="290" t="s">
        <v>64</v>
      </c>
      <c r="E185" s="294">
        <v>480</v>
      </c>
      <c r="F185" s="294">
        <v>0</v>
      </c>
      <c r="G185" s="294">
        <f t="shared" si="10"/>
        <v>480</v>
      </c>
      <c r="H185" s="383">
        <f t="shared" si="11"/>
        <v>480</v>
      </c>
      <c r="I185" s="364">
        <v>45559</v>
      </c>
    </row>
    <row r="186" spans="1:9" x14ac:dyDescent="0.25">
      <c r="A186" s="381">
        <v>178</v>
      </c>
      <c r="B186" s="293" t="s">
        <v>12</v>
      </c>
      <c r="C186" s="290" t="s">
        <v>10</v>
      </c>
      <c r="D186" s="290" t="s">
        <v>64</v>
      </c>
      <c r="E186" s="294">
        <v>480</v>
      </c>
      <c r="F186" s="294">
        <v>0</v>
      </c>
      <c r="G186" s="294">
        <f t="shared" si="10"/>
        <v>480</v>
      </c>
      <c r="H186" s="383">
        <f t="shared" si="11"/>
        <v>480</v>
      </c>
      <c r="I186" s="364">
        <v>45559</v>
      </c>
    </row>
    <row r="187" spans="1:9" x14ac:dyDescent="0.25">
      <c r="A187" s="381">
        <v>179</v>
      </c>
      <c r="B187" s="293" t="s">
        <v>13</v>
      </c>
      <c r="C187" s="290" t="s">
        <v>10</v>
      </c>
      <c r="D187" s="290" t="s">
        <v>64</v>
      </c>
      <c r="E187" s="294">
        <v>780</v>
      </c>
      <c r="F187" s="294">
        <v>0</v>
      </c>
      <c r="G187" s="294">
        <f t="shared" si="10"/>
        <v>780</v>
      </c>
      <c r="H187" s="383">
        <f t="shared" si="11"/>
        <v>780</v>
      </c>
      <c r="I187" s="364">
        <v>45559</v>
      </c>
    </row>
    <row r="188" spans="1:9" x14ac:dyDescent="0.25">
      <c r="A188" s="381">
        <v>180</v>
      </c>
      <c r="B188" s="293" t="s">
        <v>24</v>
      </c>
      <c r="C188" s="290" t="s">
        <v>16</v>
      </c>
      <c r="D188" s="290" t="s">
        <v>64</v>
      </c>
      <c r="E188" s="294">
        <v>880</v>
      </c>
      <c r="F188" s="294">
        <v>0</v>
      </c>
      <c r="G188" s="294">
        <f t="shared" si="10"/>
        <v>880</v>
      </c>
      <c r="H188" s="383">
        <f t="shared" si="11"/>
        <v>880</v>
      </c>
      <c r="I188" s="364">
        <v>45559</v>
      </c>
    </row>
    <row r="189" spans="1:9" x14ac:dyDescent="0.25">
      <c r="A189" s="381">
        <v>181</v>
      </c>
      <c r="B189" s="293" t="s">
        <v>14</v>
      </c>
      <c r="C189" s="290" t="s">
        <v>10</v>
      </c>
      <c r="D189" s="290" t="s">
        <v>64</v>
      </c>
      <c r="E189" s="294">
        <v>1020</v>
      </c>
      <c r="F189" s="294">
        <v>0</v>
      </c>
      <c r="G189" s="294">
        <f t="shared" si="10"/>
        <v>1020</v>
      </c>
      <c r="H189" s="383">
        <f t="shared" si="11"/>
        <v>1020</v>
      </c>
      <c r="I189" s="364">
        <v>45559</v>
      </c>
    </row>
    <row r="190" spans="1:9" x14ac:dyDescent="0.25">
      <c r="A190" s="381">
        <v>182</v>
      </c>
      <c r="B190" s="293" t="s">
        <v>35</v>
      </c>
      <c r="C190" s="290" t="s">
        <v>10</v>
      </c>
      <c r="D190" s="290" t="s">
        <v>64</v>
      </c>
      <c r="E190" s="294">
        <v>1120</v>
      </c>
      <c r="F190" s="294">
        <v>0</v>
      </c>
      <c r="G190" s="294">
        <f t="shared" si="10"/>
        <v>1120</v>
      </c>
      <c r="H190" s="383">
        <f t="shared" si="11"/>
        <v>1120</v>
      </c>
      <c r="I190" s="364">
        <v>45559</v>
      </c>
    </row>
    <row r="191" spans="1:9" x14ac:dyDescent="0.25">
      <c r="A191" s="381">
        <v>183</v>
      </c>
      <c r="B191" s="293" t="s">
        <v>36</v>
      </c>
      <c r="C191" s="290" t="s">
        <v>37</v>
      </c>
      <c r="D191" s="290" t="s">
        <v>64</v>
      </c>
      <c r="E191" s="294">
        <v>1168.8499999999999</v>
      </c>
      <c r="F191" s="294">
        <v>0</v>
      </c>
      <c r="G191" s="294">
        <f t="shared" si="10"/>
        <v>1168.8499999999999</v>
      </c>
      <c r="H191" s="383">
        <f t="shared" si="11"/>
        <v>1168.8499999999999</v>
      </c>
      <c r="I191" s="364">
        <v>45559</v>
      </c>
    </row>
    <row r="192" spans="1:9" x14ac:dyDescent="0.25">
      <c r="A192" s="381">
        <v>184</v>
      </c>
      <c r="B192" s="293" t="s">
        <v>26</v>
      </c>
      <c r="C192" s="290" t="s">
        <v>10</v>
      </c>
      <c r="D192" s="290" t="s">
        <v>64</v>
      </c>
      <c r="E192" s="294">
        <v>1240</v>
      </c>
      <c r="F192" s="294">
        <v>0</v>
      </c>
      <c r="G192" s="294">
        <f t="shared" si="10"/>
        <v>1240</v>
      </c>
      <c r="H192" s="383">
        <f t="shared" si="11"/>
        <v>1240</v>
      </c>
      <c r="I192" s="364">
        <v>45559</v>
      </c>
    </row>
    <row r="193" spans="1:9" x14ac:dyDescent="0.25">
      <c r="A193" s="381">
        <v>185</v>
      </c>
      <c r="B193" s="293" t="s">
        <v>46</v>
      </c>
      <c r="C193" s="290" t="s">
        <v>37</v>
      </c>
      <c r="D193" s="290" t="s">
        <v>64</v>
      </c>
      <c r="E193" s="294">
        <v>1454.05</v>
      </c>
      <c r="F193" s="294">
        <v>0</v>
      </c>
      <c r="G193" s="294">
        <f t="shared" si="10"/>
        <v>1454.05</v>
      </c>
      <c r="H193" s="383">
        <f t="shared" si="11"/>
        <v>1454.05</v>
      </c>
      <c r="I193" s="364">
        <v>45559</v>
      </c>
    </row>
    <row r="194" spans="1:9" x14ac:dyDescent="0.25">
      <c r="A194" s="381">
        <v>186</v>
      </c>
      <c r="B194" s="293" t="s">
        <v>47</v>
      </c>
      <c r="C194" s="290" t="s">
        <v>37</v>
      </c>
      <c r="D194" s="290" t="s">
        <v>64</v>
      </c>
      <c r="E194" s="294">
        <v>1455</v>
      </c>
      <c r="F194" s="294">
        <v>0</v>
      </c>
      <c r="G194" s="294">
        <f t="shared" si="10"/>
        <v>1455</v>
      </c>
      <c r="H194" s="383">
        <f t="shared" si="11"/>
        <v>1455</v>
      </c>
      <c r="I194" s="364">
        <v>45559</v>
      </c>
    </row>
    <row r="195" spans="1:9" x14ac:dyDescent="0.25">
      <c r="A195" s="381">
        <v>187</v>
      </c>
      <c r="B195" s="293" t="s">
        <v>56</v>
      </c>
      <c r="C195" s="290" t="s">
        <v>16</v>
      </c>
      <c r="D195" s="290" t="s">
        <v>64</v>
      </c>
      <c r="E195" s="294">
        <v>1610</v>
      </c>
      <c r="F195" s="294">
        <v>0</v>
      </c>
      <c r="G195" s="294">
        <f t="shared" si="10"/>
        <v>1610</v>
      </c>
      <c r="H195" s="383">
        <f t="shared" si="11"/>
        <v>1610</v>
      </c>
      <c r="I195" s="364">
        <v>45559</v>
      </c>
    </row>
    <row r="196" spans="1:9" x14ac:dyDescent="0.25">
      <c r="A196" s="381">
        <v>188</v>
      </c>
      <c r="B196" s="293" t="s">
        <v>38</v>
      </c>
      <c r="C196" s="290" t="s">
        <v>10</v>
      </c>
      <c r="D196" s="290" t="s">
        <v>64</v>
      </c>
      <c r="E196" s="294">
        <v>1840</v>
      </c>
      <c r="F196" s="294">
        <v>0</v>
      </c>
      <c r="G196" s="294">
        <f t="shared" si="10"/>
        <v>1840</v>
      </c>
      <c r="H196" s="383">
        <f t="shared" si="11"/>
        <v>1840</v>
      </c>
      <c r="I196" s="364">
        <v>45559</v>
      </c>
    </row>
    <row r="197" spans="1:9" x14ac:dyDescent="0.25">
      <c r="A197" s="381">
        <v>189</v>
      </c>
      <c r="B197" s="293" t="s">
        <v>39</v>
      </c>
      <c r="C197" s="290" t="s">
        <v>37</v>
      </c>
      <c r="D197" s="290" t="s">
        <v>64</v>
      </c>
      <c r="E197" s="294">
        <v>1940</v>
      </c>
      <c r="F197" s="294">
        <v>0</v>
      </c>
      <c r="G197" s="294">
        <f t="shared" si="10"/>
        <v>1940</v>
      </c>
      <c r="H197" s="383">
        <f t="shared" si="11"/>
        <v>1940</v>
      </c>
      <c r="I197" s="364">
        <v>45559</v>
      </c>
    </row>
    <row r="198" spans="1:9" x14ac:dyDescent="0.25">
      <c r="A198" s="381">
        <v>190</v>
      </c>
      <c r="B198" s="293" t="s">
        <v>15</v>
      </c>
      <c r="C198" s="290" t="s">
        <v>16</v>
      </c>
      <c r="D198" s="290" t="s">
        <v>64</v>
      </c>
      <c r="E198" s="294">
        <v>2250</v>
      </c>
      <c r="F198" s="294">
        <v>0</v>
      </c>
      <c r="G198" s="294">
        <f t="shared" si="10"/>
        <v>2250</v>
      </c>
      <c r="H198" s="383">
        <f t="shared" si="11"/>
        <v>2250</v>
      </c>
      <c r="I198" s="364">
        <v>45559</v>
      </c>
    </row>
    <row r="199" spans="1:9" x14ac:dyDescent="0.25">
      <c r="A199" s="381">
        <v>191</v>
      </c>
      <c r="B199" s="293" t="s">
        <v>50</v>
      </c>
      <c r="C199" s="290" t="s">
        <v>37</v>
      </c>
      <c r="D199" s="290" t="s">
        <v>64</v>
      </c>
      <c r="E199" s="294">
        <v>2425</v>
      </c>
      <c r="F199" s="294">
        <v>0</v>
      </c>
      <c r="G199" s="294">
        <f t="shared" si="10"/>
        <v>2425</v>
      </c>
      <c r="H199" s="383">
        <f t="shared" si="11"/>
        <v>2425</v>
      </c>
      <c r="I199" s="364">
        <v>45559</v>
      </c>
    </row>
    <row r="200" spans="1:9" x14ac:dyDescent="0.25">
      <c r="A200" s="381">
        <v>192</v>
      </c>
      <c r="B200" s="293" t="s">
        <v>48</v>
      </c>
      <c r="C200" s="290" t="s">
        <v>37</v>
      </c>
      <c r="D200" s="290" t="s">
        <v>64</v>
      </c>
      <c r="E200" s="294">
        <v>2437.6</v>
      </c>
      <c r="F200" s="294">
        <v>0</v>
      </c>
      <c r="G200" s="294">
        <f t="shared" si="10"/>
        <v>2437.6</v>
      </c>
      <c r="H200" s="383">
        <f t="shared" si="11"/>
        <v>2437.6</v>
      </c>
      <c r="I200" s="364">
        <v>45559</v>
      </c>
    </row>
    <row r="201" spans="1:9" x14ac:dyDescent="0.25">
      <c r="A201" s="381">
        <v>193</v>
      </c>
      <c r="B201" s="293" t="s">
        <v>57</v>
      </c>
      <c r="C201" s="290" t="s">
        <v>16</v>
      </c>
      <c r="D201" s="290" t="s">
        <v>64</v>
      </c>
      <c r="E201" s="294">
        <v>2535</v>
      </c>
      <c r="F201" s="294">
        <v>0</v>
      </c>
      <c r="G201" s="294">
        <f t="shared" si="10"/>
        <v>2535</v>
      </c>
      <c r="H201" s="383">
        <f t="shared" si="11"/>
        <v>2535</v>
      </c>
      <c r="I201" s="364">
        <v>45559</v>
      </c>
    </row>
    <row r="202" spans="1:9" x14ac:dyDescent="0.25">
      <c r="A202" s="381">
        <v>194</v>
      </c>
      <c r="B202" s="293" t="s">
        <v>40</v>
      </c>
      <c r="C202" s="290" t="s">
        <v>37</v>
      </c>
      <c r="D202" s="290" t="s">
        <v>64</v>
      </c>
      <c r="E202" s="294">
        <v>2910</v>
      </c>
      <c r="F202" s="294">
        <v>0</v>
      </c>
      <c r="G202" s="294">
        <f t="shared" si="10"/>
        <v>2910</v>
      </c>
      <c r="H202" s="383">
        <f t="shared" si="11"/>
        <v>2910</v>
      </c>
      <c r="I202" s="364">
        <v>45559</v>
      </c>
    </row>
    <row r="203" spans="1:9" x14ac:dyDescent="0.25">
      <c r="A203" s="381">
        <v>195</v>
      </c>
      <c r="B203" s="293" t="s">
        <v>41</v>
      </c>
      <c r="C203" s="290" t="s">
        <v>10</v>
      </c>
      <c r="D203" s="290" t="s">
        <v>64</v>
      </c>
      <c r="E203" s="294">
        <v>3240</v>
      </c>
      <c r="F203" s="294">
        <v>0</v>
      </c>
      <c r="G203" s="294">
        <f t="shared" si="10"/>
        <v>3240</v>
      </c>
      <c r="H203" s="383">
        <f t="shared" si="11"/>
        <v>3240</v>
      </c>
      <c r="I203" s="364">
        <v>45559</v>
      </c>
    </row>
    <row r="204" spans="1:9" x14ac:dyDescent="0.25">
      <c r="A204" s="381">
        <v>196</v>
      </c>
      <c r="B204" s="293" t="s">
        <v>49</v>
      </c>
      <c r="C204" s="290" t="s">
        <v>37</v>
      </c>
      <c r="D204" s="290" t="s">
        <v>64</v>
      </c>
      <c r="E204" s="294">
        <v>3467.75</v>
      </c>
      <c r="F204" s="294">
        <v>0</v>
      </c>
      <c r="G204" s="294">
        <f t="shared" si="10"/>
        <v>3467.75</v>
      </c>
      <c r="H204" s="383">
        <f t="shared" si="11"/>
        <v>3467.75</v>
      </c>
      <c r="I204" s="364">
        <v>45559</v>
      </c>
    </row>
    <row r="205" spans="1:9" x14ac:dyDescent="0.25">
      <c r="A205" s="381">
        <v>197</v>
      </c>
      <c r="B205" s="293" t="s">
        <v>17</v>
      </c>
      <c r="C205" s="290" t="s">
        <v>10</v>
      </c>
      <c r="D205" s="290" t="s">
        <v>64</v>
      </c>
      <c r="E205" s="294">
        <v>4480</v>
      </c>
      <c r="F205" s="294">
        <v>0</v>
      </c>
      <c r="G205" s="294">
        <f t="shared" si="10"/>
        <v>4480</v>
      </c>
      <c r="H205" s="383">
        <f t="shared" si="11"/>
        <v>4480</v>
      </c>
      <c r="I205" s="364">
        <v>45559</v>
      </c>
    </row>
    <row r="206" spans="1:9" x14ac:dyDescent="0.25">
      <c r="A206" s="381">
        <v>198</v>
      </c>
      <c r="B206" s="293" t="s">
        <v>58</v>
      </c>
      <c r="C206" s="290" t="s">
        <v>16</v>
      </c>
      <c r="D206" s="290" t="s">
        <v>64</v>
      </c>
      <c r="E206" s="294">
        <v>4980</v>
      </c>
      <c r="F206" s="294">
        <v>0</v>
      </c>
      <c r="G206" s="294">
        <f t="shared" si="10"/>
        <v>4980</v>
      </c>
      <c r="H206" s="383">
        <f t="shared" si="11"/>
        <v>4980</v>
      </c>
      <c r="I206" s="364">
        <v>45559</v>
      </c>
    </row>
    <row r="207" spans="1:9" x14ac:dyDescent="0.25">
      <c r="A207" s="381">
        <v>199</v>
      </c>
      <c r="B207" s="293" t="s">
        <v>18</v>
      </c>
      <c r="C207" s="290" t="s">
        <v>10</v>
      </c>
      <c r="D207" s="290" t="s">
        <v>64</v>
      </c>
      <c r="E207" s="294">
        <v>6850</v>
      </c>
      <c r="F207" s="294">
        <v>0</v>
      </c>
      <c r="G207" s="294">
        <f t="shared" si="10"/>
        <v>6850</v>
      </c>
      <c r="H207" s="383">
        <f t="shared" si="11"/>
        <v>6850</v>
      </c>
      <c r="I207" s="364">
        <v>45559</v>
      </c>
    </row>
    <row r="208" spans="1:9" x14ac:dyDescent="0.25">
      <c r="A208" s="381">
        <v>200</v>
      </c>
      <c r="B208" s="293" t="s">
        <v>19</v>
      </c>
      <c r="C208" s="290" t="s">
        <v>10</v>
      </c>
      <c r="D208" s="290" t="s">
        <v>64</v>
      </c>
      <c r="E208" s="294">
        <v>6900</v>
      </c>
      <c r="F208" s="294">
        <v>0</v>
      </c>
      <c r="G208" s="294">
        <f t="shared" si="10"/>
        <v>6900</v>
      </c>
      <c r="H208" s="383">
        <f t="shared" si="11"/>
        <v>6900</v>
      </c>
      <c r="I208" s="364">
        <v>45559</v>
      </c>
    </row>
    <row r="209" spans="1:9" x14ac:dyDescent="0.25">
      <c r="A209" s="381">
        <v>201</v>
      </c>
      <c r="B209" s="293" t="s">
        <v>51</v>
      </c>
      <c r="C209" s="290" t="s">
        <v>37</v>
      </c>
      <c r="D209" s="290" t="s">
        <v>64</v>
      </c>
      <c r="E209" s="294">
        <v>11378.8</v>
      </c>
      <c r="F209" s="294">
        <v>0</v>
      </c>
      <c r="G209" s="294">
        <f t="shared" si="10"/>
        <v>11378.8</v>
      </c>
      <c r="H209" s="383">
        <f t="shared" si="11"/>
        <v>11378.8</v>
      </c>
      <c r="I209" s="364">
        <v>45559</v>
      </c>
    </row>
    <row r="210" spans="1:9" x14ac:dyDescent="0.25">
      <c r="A210" s="381">
        <v>202</v>
      </c>
      <c r="B210" s="293" t="s">
        <v>65</v>
      </c>
      <c r="C210" s="290" t="s">
        <v>66</v>
      </c>
      <c r="D210" s="290" t="s">
        <v>64</v>
      </c>
      <c r="E210" s="294">
        <v>13480</v>
      </c>
      <c r="F210" s="294">
        <v>0</v>
      </c>
      <c r="G210" s="294">
        <f t="shared" si="10"/>
        <v>13480</v>
      </c>
      <c r="H210" s="383">
        <f t="shared" si="11"/>
        <v>13480</v>
      </c>
      <c r="I210" s="364">
        <v>45559</v>
      </c>
    </row>
    <row r="211" spans="1:9" x14ac:dyDescent="0.25">
      <c r="A211" s="381">
        <v>203</v>
      </c>
      <c r="B211" s="293" t="s">
        <v>52</v>
      </c>
      <c r="C211" s="290" t="s">
        <v>10</v>
      </c>
      <c r="D211" s="290" t="s">
        <v>64</v>
      </c>
      <c r="E211" s="294">
        <v>19320</v>
      </c>
      <c r="F211" s="294">
        <v>0</v>
      </c>
      <c r="G211" s="294">
        <f t="shared" si="10"/>
        <v>19320</v>
      </c>
      <c r="H211" s="383">
        <f t="shared" si="11"/>
        <v>19320</v>
      </c>
      <c r="I211" s="364">
        <v>45559</v>
      </c>
    </row>
    <row r="212" spans="1:9" x14ac:dyDescent="0.25">
      <c r="A212" s="381">
        <v>204</v>
      </c>
      <c r="B212" s="293" t="s">
        <v>20</v>
      </c>
      <c r="C212" s="290" t="s">
        <v>10</v>
      </c>
      <c r="D212" s="290" t="s">
        <v>64</v>
      </c>
      <c r="E212" s="294">
        <v>20536</v>
      </c>
      <c r="F212" s="294">
        <v>0</v>
      </c>
      <c r="G212" s="294">
        <f t="shared" si="10"/>
        <v>20536</v>
      </c>
      <c r="H212" s="383">
        <f t="shared" si="11"/>
        <v>20536</v>
      </c>
      <c r="I212" s="364">
        <v>45559</v>
      </c>
    </row>
    <row r="213" spans="1:9" x14ac:dyDescent="0.25">
      <c r="A213" s="381">
        <v>205</v>
      </c>
      <c r="B213" s="293" t="s">
        <v>42</v>
      </c>
      <c r="C213" s="290" t="s">
        <v>10</v>
      </c>
      <c r="D213" s="290" t="s">
        <v>64</v>
      </c>
      <c r="E213" s="294">
        <v>22320</v>
      </c>
      <c r="F213" s="294"/>
      <c r="G213" s="294">
        <f t="shared" si="10"/>
        <v>22320</v>
      </c>
      <c r="H213" s="383">
        <f t="shared" si="11"/>
        <v>22320</v>
      </c>
      <c r="I213" s="364">
        <v>45559</v>
      </c>
    </row>
    <row r="214" spans="1:9" x14ac:dyDescent="0.25">
      <c r="A214" s="381">
        <v>206</v>
      </c>
      <c r="B214" s="293" t="s">
        <v>21</v>
      </c>
      <c r="C214" s="290" t="s">
        <v>22</v>
      </c>
      <c r="D214" s="290" t="s">
        <v>64</v>
      </c>
      <c r="E214" s="294">
        <v>24676</v>
      </c>
      <c r="F214" s="294">
        <v>0</v>
      </c>
      <c r="G214" s="294">
        <f t="shared" si="10"/>
        <v>24676</v>
      </c>
      <c r="H214" s="383">
        <f t="shared" si="11"/>
        <v>24676</v>
      </c>
      <c r="I214" s="364">
        <v>45559</v>
      </c>
    </row>
    <row r="215" spans="1:9" x14ac:dyDescent="0.25">
      <c r="A215" s="381">
        <v>207</v>
      </c>
      <c r="B215" s="293" t="s">
        <v>59</v>
      </c>
      <c r="C215" s="290" t="s">
        <v>16</v>
      </c>
      <c r="D215" s="290" t="s">
        <v>64</v>
      </c>
      <c r="E215" s="294">
        <v>30821.25</v>
      </c>
      <c r="F215" s="294">
        <v>0</v>
      </c>
      <c r="G215" s="294">
        <f t="shared" si="10"/>
        <v>30821.25</v>
      </c>
      <c r="H215" s="383">
        <f t="shared" si="11"/>
        <v>30821.25</v>
      </c>
      <c r="I215" s="364">
        <v>45559</v>
      </c>
    </row>
    <row r="216" spans="1:9" x14ac:dyDescent="0.25">
      <c r="A216" s="381">
        <v>208</v>
      </c>
      <c r="B216" s="293" t="s">
        <v>28</v>
      </c>
      <c r="C216" s="290" t="s">
        <v>27</v>
      </c>
      <c r="D216" s="290" t="s">
        <v>64</v>
      </c>
      <c r="E216" s="294">
        <v>59570</v>
      </c>
      <c r="F216" s="294">
        <v>0</v>
      </c>
      <c r="G216" s="294">
        <f t="shared" si="10"/>
        <v>59570</v>
      </c>
      <c r="H216" s="383">
        <f t="shared" si="11"/>
        <v>59570</v>
      </c>
      <c r="I216" s="364">
        <v>45559</v>
      </c>
    </row>
    <row r="217" spans="1:9" ht="31.5" x14ac:dyDescent="0.25">
      <c r="A217" s="381">
        <v>209</v>
      </c>
      <c r="B217" s="293" t="s">
        <v>67</v>
      </c>
      <c r="C217" s="290" t="s">
        <v>68</v>
      </c>
      <c r="D217" s="290" t="s">
        <v>64</v>
      </c>
      <c r="E217" s="294">
        <v>105957</v>
      </c>
      <c r="F217" s="294">
        <v>0</v>
      </c>
      <c r="G217" s="294">
        <f t="shared" si="10"/>
        <v>105957</v>
      </c>
      <c r="H217" s="383">
        <f t="shared" si="11"/>
        <v>105957</v>
      </c>
      <c r="I217" s="364">
        <v>45559</v>
      </c>
    </row>
    <row r="218" spans="1:9" x14ac:dyDescent="0.25">
      <c r="A218" s="381">
        <v>210</v>
      </c>
      <c r="B218" s="293" t="s">
        <v>61</v>
      </c>
      <c r="C218" s="290" t="s">
        <v>16</v>
      </c>
      <c r="D218" s="290" t="s">
        <v>64</v>
      </c>
      <c r="E218" s="294">
        <v>115391.15</v>
      </c>
      <c r="F218" s="294">
        <v>0</v>
      </c>
      <c r="G218" s="294">
        <f t="shared" si="10"/>
        <v>115391.15</v>
      </c>
      <c r="H218" s="383">
        <f t="shared" si="11"/>
        <v>115391.15</v>
      </c>
      <c r="I218" s="364">
        <v>45559</v>
      </c>
    </row>
    <row r="219" spans="1:9" x14ac:dyDescent="0.25">
      <c r="A219" s="381">
        <v>211</v>
      </c>
      <c r="B219" s="293" t="s">
        <v>62</v>
      </c>
      <c r="C219" s="290" t="s">
        <v>16</v>
      </c>
      <c r="D219" s="290" t="s">
        <v>64</v>
      </c>
      <c r="E219" s="294">
        <v>154459.70000000001</v>
      </c>
      <c r="F219" s="294">
        <v>0</v>
      </c>
      <c r="G219" s="294">
        <f t="shared" si="10"/>
        <v>154459.70000000001</v>
      </c>
      <c r="H219" s="383">
        <f t="shared" si="11"/>
        <v>154459.70000000001</v>
      </c>
      <c r="I219" s="364">
        <v>45559</v>
      </c>
    </row>
    <row r="220" spans="1:9" x14ac:dyDescent="0.25">
      <c r="A220" s="381">
        <v>212</v>
      </c>
      <c r="B220" s="293" t="s">
        <v>23</v>
      </c>
      <c r="C220" s="290" t="s">
        <v>22</v>
      </c>
      <c r="D220" s="290" t="s">
        <v>64</v>
      </c>
      <c r="E220" s="294">
        <v>302855</v>
      </c>
      <c r="F220" s="294">
        <v>0</v>
      </c>
      <c r="G220" s="294">
        <f t="shared" si="10"/>
        <v>302855</v>
      </c>
      <c r="H220" s="383">
        <f t="shared" si="11"/>
        <v>302855</v>
      </c>
      <c r="I220" s="364">
        <v>45559</v>
      </c>
    </row>
    <row r="221" spans="1:9" x14ac:dyDescent="0.25">
      <c r="A221" s="381"/>
      <c r="B221" s="293"/>
      <c r="C221" s="290"/>
      <c r="D221" s="290"/>
      <c r="E221" s="385">
        <f>SUM(E182:E220)</f>
        <v>15300004.800000001</v>
      </c>
      <c r="F221" s="385">
        <f t="shared" ref="F221:H221" si="12">SUM(F182:F220)</f>
        <v>0</v>
      </c>
      <c r="G221" s="385">
        <f t="shared" si="12"/>
        <v>15300004.800000001</v>
      </c>
      <c r="H221" s="385">
        <f t="shared" si="12"/>
        <v>15300004.800000001</v>
      </c>
      <c r="I221" s="364"/>
    </row>
    <row r="222" spans="1:9" x14ac:dyDescent="0.25">
      <c r="A222" s="423" t="s">
        <v>69</v>
      </c>
      <c r="B222" s="424"/>
      <c r="C222" s="424"/>
      <c r="D222" s="424"/>
      <c r="E222" s="424"/>
      <c r="F222" s="424"/>
      <c r="G222" s="424"/>
      <c r="H222" s="424"/>
      <c r="I222" s="425"/>
    </row>
    <row r="223" spans="1:9" x14ac:dyDescent="0.25">
      <c r="A223" s="381">
        <v>213</v>
      </c>
      <c r="B223" s="293" t="s">
        <v>2178</v>
      </c>
      <c r="C223" s="290" t="s">
        <v>2179</v>
      </c>
      <c r="D223" s="290" t="s">
        <v>64</v>
      </c>
      <c r="E223" s="294">
        <v>343473.95</v>
      </c>
      <c r="F223" s="294">
        <v>0</v>
      </c>
      <c r="G223" s="294">
        <f t="shared" ref="G223:G262" si="13">E223-F223</f>
        <v>343473.95</v>
      </c>
      <c r="H223" s="383">
        <f t="shared" ref="H223:H262" si="14">G223</f>
        <v>343473.95</v>
      </c>
      <c r="I223" s="364">
        <v>45589</v>
      </c>
    </row>
    <row r="224" spans="1:9" x14ac:dyDescent="0.25">
      <c r="A224" s="381">
        <v>214</v>
      </c>
      <c r="B224" s="293" t="s">
        <v>2180</v>
      </c>
      <c r="C224" s="290" t="s">
        <v>2179</v>
      </c>
      <c r="D224" s="290" t="s">
        <v>64</v>
      </c>
      <c r="E224" s="294">
        <v>436740.85</v>
      </c>
      <c r="F224" s="294">
        <v>0</v>
      </c>
      <c r="G224" s="294">
        <f t="shared" si="13"/>
        <v>436740.85</v>
      </c>
      <c r="H224" s="383">
        <f t="shared" si="14"/>
        <v>436740.85</v>
      </c>
      <c r="I224" s="364">
        <v>45589</v>
      </c>
    </row>
    <row r="225" spans="1:9" x14ac:dyDescent="0.25">
      <c r="A225" s="381">
        <v>215</v>
      </c>
      <c r="B225" s="293" t="s">
        <v>2153</v>
      </c>
      <c r="C225" s="290" t="s">
        <v>2154</v>
      </c>
      <c r="D225" s="290" t="s">
        <v>64</v>
      </c>
      <c r="E225" s="294">
        <v>6032332</v>
      </c>
      <c r="F225" s="294">
        <v>0</v>
      </c>
      <c r="G225" s="294">
        <f t="shared" si="13"/>
        <v>6032332</v>
      </c>
      <c r="H225" s="383">
        <f t="shared" si="14"/>
        <v>6032332</v>
      </c>
      <c r="I225" s="364">
        <v>45589</v>
      </c>
    </row>
    <row r="226" spans="1:9" x14ac:dyDescent="0.25">
      <c r="A226" s="381">
        <v>216</v>
      </c>
      <c r="B226" s="293" t="s">
        <v>2181</v>
      </c>
      <c r="C226" s="290" t="s">
        <v>2154</v>
      </c>
      <c r="D226" s="290" t="s">
        <v>64</v>
      </c>
      <c r="E226" s="294">
        <v>6967517.7999999998</v>
      </c>
      <c r="F226" s="294">
        <v>0</v>
      </c>
      <c r="G226" s="294">
        <f t="shared" si="13"/>
        <v>6967517.7999999998</v>
      </c>
      <c r="H226" s="383">
        <f t="shared" si="14"/>
        <v>6967517.7999999998</v>
      </c>
      <c r="I226" s="364">
        <v>45589</v>
      </c>
    </row>
    <row r="227" spans="1:9" x14ac:dyDescent="0.25">
      <c r="A227" s="381">
        <v>217</v>
      </c>
      <c r="B227" s="293" t="s">
        <v>2155</v>
      </c>
      <c r="C227" s="290" t="s">
        <v>2154</v>
      </c>
      <c r="D227" s="290" t="s">
        <v>70</v>
      </c>
      <c r="E227" s="294">
        <v>360</v>
      </c>
      <c r="F227" s="294">
        <v>0</v>
      </c>
      <c r="G227" s="294">
        <f t="shared" si="13"/>
        <v>360</v>
      </c>
      <c r="H227" s="383">
        <f t="shared" si="14"/>
        <v>360</v>
      </c>
      <c r="I227" s="364">
        <v>45589</v>
      </c>
    </row>
    <row r="228" spans="1:9" x14ac:dyDescent="0.25">
      <c r="A228" s="381">
        <v>218</v>
      </c>
      <c r="B228" s="293" t="s">
        <v>2156</v>
      </c>
      <c r="C228" s="290" t="s">
        <v>2154</v>
      </c>
      <c r="D228" s="290" t="s">
        <v>70</v>
      </c>
      <c r="E228" s="294">
        <v>480</v>
      </c>
      <c r="F228" s="294">
        <v>0</v>
      </c>
      <c r="G228" s="294">
        <f t="shared" si="13"/>
        <v>480</v>
      </c>
      <c r="H228" s="383">
        <f t="shared" si="14"/>
        <v>480</v>
      </c>
      <c r="I228" s="364">
        <v>45589</v>
      </c>
    </row>
    <row r="229" spans="1:9" x14ac:dyDescent="0.25">
      <c r="A229" s="381">
        <v>219</v>
      </c>
      <c r="B229" s="293" t="s">
        <v>2173</v>
      </c>
      <c r="C229" s="290" t="s">
        <v>2162</v>
      </c>
      <c r="D229" s="290" t="s">
        <v>70</v>
      </c>
      <c r="E229" s="294">
        <v>480</v>
      </c>
      <c r="F229" s="294">
        <v>0</v>
      </c>
      <c r="G229" s="294">
        <f t="shared" si="13"/>
        <v>480</v>
      </c>
      <c r="H229" s="383">
        <f t="shared" si="14"/>
        <v>480</v>
      </c>
      <c r="I229" s="364">
        <v>45589</v>
      </c>
    </row>
    <row r="230" spans="1:9" x14ac:dyDescent="0.25">
      <c r="A230" s="381">
        <v>220</v>
      </c>
      <c r="B230" s="293" t="s">
        <v>2159</v>
      </c>
      <c r="C230" s="290" t="s">
        <v>2154</v>
      </c>
      <c r="D230" s="290" t="s">
        <v>70</v>
      </c>
      <c r="E230" s="294">
        <v>780</v>
      </c>
      <c r="F230" s="294">
        <v>0</v>
      </c>
      <c r="G230" s="294">
        <f t="shared" si="13"/>
        <v>780</v>
      </c>
      <c r="H230" s="383">
        <f t="shared" si="14"/>
        <v>780</v>
      </c>
      <c r="I230" s="364">
        <v>45589</v>
      </c>
    </row>
    <row r="231" spans="1:9" x14ac:dyDescent="0.25">
      <c r="A231" s="381">
        <v>221</v>
      </c>
      <c r="B231" s="293" t="s">
        <v>2182</v>
      </c>
      <c r="C231" s="290" t="s">
        <v>2154</v>
      </c>
      <c r="D231" s="290" t="s">
        <v>70</v>
      </c>
      <c r="E231" s="294">
        <v>880</v>
      </c>
      <c r="F231" s="294">
        <v>0</v>
      </c>
      <c r="G231" s="294">
        <f t="shared" si="13"/>
        <v>880</v>
      </c>
      <c r="H231" s="383">
        <f t="shared" si="14"/>
        <v>880</v>
      </c>
      <c r="I231" s="364">
        <v>45589</v>
      </c>
    </row>
    <row r="232" spans="1:9" x14ac:dyDescent="0.25">
      <c r="A232" s="381">
        <v>222</v>
      </c>
      <c r="B232" s="293" t="s">
        <v>2183</v>
      </c>
      <c r="C232" s="290" t="s">
        <v>2184</v>
      </c>
      <c r="D232" s="290" t="s">
        <v>70</v>
      </c>
      <c r="E232" s="294">
        <v>1020</v>
      </c>
      <c r="F232" s="294">
        <v>0</v>
      </c>
      <c r="G232" s="294">
        <f t="shared" si="13"/>
        <v>1020</v>
      </c>
      <c r="H232" s="383">
        <f t="shared" si="14"/>
        <v>1020</v>
      </c>
      <c r="I232" s="364">
        <v>45589</v>
      </c>
    </row>
    <row r="233" spans="1:9" x14ac:dyDescent="0.25">
      <c r="A233" s="381">
        <v>223</v>
      </c>
      <c r="B233" s="293" t="s">
        <v>2174</v>
      </c>
      <c r="C233" s="290" t="s">
        <v>2154</v>
      </c>
      <c r="D233" s="290" t="s">
        <v>70</v>
      </c>
      <c r="E233" s="294">
        <v>1120</v>
      </c>
      <c r="F233" s="294">
        <v>0</v>
      </c>
      <c r="G233" s="294">
        <f t="shared" si="13"/>
        <v>1120</v>
      </c>
      <c r="H233" s="383">
        <f t="shared" si="14"/>
        <v>1120</v>
      </c>
      <c r="I233" s="364">
        <v>45589</v>
      </c>
    </row>
    <row r="234" spans="1:9" x14ac:dyDescent="0.25">
      <c r="A234" s="381">
        <v>224</v>
      </c>
      <c r="B234" s="293" t="s">
        <v>2192</v>
      </c>
      <c r="C234" s="290" t="s">
        <v>2184</v>
      </c>
      <c r="D234" s="290" t="s">
        <v>70</v>
      </c>
      <c r="E234" s="294">
        <v>1168.8499999999999</v>
      </c>
      <c r="F234" s="294">
        <v>0</v>
      </c>
      <c r="G234" s="294">
        <f t="shared" si="13"/>
        <v>1168.8499999999999</v>
      </c>
      <c r="H234" s="383">
        <f t="shared" si="14"/>
        <v>1168.8499999999999</v>
      </c>
      <c r="I234" s="364">
        <v>45589</v>
      </c>
    </row>
    <row r="235" spans="1:9" x14ac:dyDescent="0.25">
      <c r="A235" s="381">
        <v>225</v>
      </c>
      <c r="B235" s="293" t="s">
        <v>2193</v>
      </c>
      <c r="C235" s="290" t="s">
        <v>2184</v>
      </c>
      <c r="D235" s="290" t="s">
        <v>70</v>
      </c>
      <c r="E235" s="294">
        <v>1240</v>
      </c>
      <c r="F235" s="294">
        <v>0</v>
      </c>
      <c r="G235" s="294">
        <f t="shared" si="13"/>
        <v>1240</v>
      </c>
      <c r="H235" s="383">
        <f t="shared" si="14"/>
        <v>1240</v>
      </c>
      <c r="I235" s="364">
        <v>45589</v>
      </c>
    </row>
    <row r="236" spans="1:9" x14ac:dyDescent="0.25">
      <c r="A236" s="381">
        <v>226</v>
      </c>
      <c r="B236" s="293" t="s">
        <v>2199</v>
      </c>
      <c r="C236" s="290" t="s">
        <v>2162</v>
      </c>
      <c r="D236" s="290" t="s">
        <v>70</v>
      </c>
      <c r="E236" s="294">
        <v>1454.05</v>
      </c>
      <c r="F236" s="294">
        <v>0</v>
      </c>
      <c r="G236" s="294">
        <f t="shared" si="13"/>
        <v>1454.05</v>
      </c>
      <c r="H236" s="383">
        <f t="shared" si="14"/>
        <v>1454.05</v>
      </c>
      <c r="I236" s="364">
        <v>45589</v>
      </c>
    </row>
    <row r="237" spans="1:9" x14ac:dyDescent="0.25">
      <c r="A237" s="381">
        <v>227</v>
      </c>
      <c r="B237" s="293" t="s">
        <v>2186</v>
      </c>
      <c r="C237" s="290" t="s">
        <v>2154</v>
      </c>
      <c r="D237" s="290" t="s">
        <v>70</v>
      </c>
      <c r="E237" s="294">
        <v>1455</v>
      </c>
      <c r="F237" s="294">
        <v>0</v>
      </c>
      <c r="G237" s="294">
        <f t="shared" si="13"/>
        <v>1455</v>
      </c>
      <c r="H237" s="383">
        <f t="shared" si="14"/>
        <v>1455</v>
      </c>
      <c r="I237" s="364">
        <v>45589</v>
      </c>
    </row>
    <row r="238" spans="1:9" x14ac:dyDescent="0.25">
      <c r="A238" s="381">
        <v>228</v>
      </c>
      <c r="B238" s="293" t="s">
        <v>2187</v>
      </c>
      <c r="C238" s="290" t="s">
        <v>2184</v>
      </c>
      <c r="D238" s="290" t="s">
        <v>70</v>
      </c>
      <c r="E238" s="294">
        <v>1610</v>
      </c>
      <c r="F238" s="294">
        <v>0</v>
      </c>
      <c r="G238" s="294">
        <f t="shared" si="13"/>
        <v>1610</v>
      </c>
      <c r="H238" s="383">
        <f t="shared" si="14"/>
        <v>1610</v>
      </c>
      <c r="I238" s="364">
        <v>45589</v>
      </c>
    </row>
    <row r="239" spans="1:9" x14ac:dyDescent="0.25">
      <c r="A239" s="381">
        <v>229</v>
      </c>
      <c r="B239" s="293" t="s">
        <v>2161</v>
      </c>
      <c r="C239" s="290" t="s">
        <v>2162</v>
      </c>
      <c r="D239" s="290" t="s">
        <v>70</v>
      </c>
      <c r="E239" s="294">
        <v>1840</v>
      </c>
      <c r="F239" s="294">
        <v>0</v>
      </c>
      <c r="G239" s="294">
        <f t="shared" si="13"/>
        <v>1840</v>
      </c>
      <c r="H239" s="383">
        <f t="shared" si="14"/>
        <v>1840</v>
      </c>
      <c r="I239" s="364">
        <v>45589</v>
      </c>
    </row>
    <row r="240" spans="1:9" x14ac:dyDescent="0.25">
      <c r="A240" s="381">
        <v>230</v>
      </c>
      <c r="B240" s="293" t="s">
        <v>2196</v>
      </c>
      <c r="C240" s="290" t="s">
        <v>2184</v>
      </c>
      <c r="D240" s="290" t="s">
        <v>70</v>
      </c>
      <c r="E240" s="294">
        <v>1940</v>
      </c>
      <c r="F240" s="294">
        <v>0</v>
      </c>
      <c r="G240" s="294">
        <f t="shared" si="13"/>
        <v>1940</v>
      </c>
      <c r="H240" s="383">
        <f t="shared" si="14"/>
        <v>1940</v>
      </c>
      <c r="I240" s="364">
        <v>45589</v>
      </c>
    </row>
    <row r="241" spans="1:9" x14ac:dyDescent="0.25">
      <c r="A241" s="381">
        <v>231</v>
      </c>
      <c r="B241" s="293" t="s">
        <v>2194</v>
      </c>
      <c r="C241" s="290" t="s">
        <v>2184</v>
      </c>
      <c r="D241" s="290" t="s">
        <v>70</v>
      </c>
      <c r="E241" s="294">
        <v>2250</v>
      </c>
      <c r="F241" s="294">
        <v>0</v>
      </c>
      <c r="G241" s="294">
        <f t="shared" si="13"/>
        <v>2250</v>
      </c>
      <c r="H241" s="383">
        <f t="shared" si="14"/>
        <v>2250</v>
      </c>
      <c r="I241" s="364">
        <v>45589</v>
      </c>
    </row>
    <row r="242" spans="1:9" x14ac:dyDescent="0.25">
      <c r="A242" s="381">
        <v>232</v>
      </c>
      <c r="B242" s="381" t="s">
        <v>2200</v>
      </c>
      <c r="C242" s="381" t="s">
        <v>2162</v>
      </c>
      <c r="D242" s="381" t="s">
        <v>70</v>
      </c>
      <c r="E242" s="363">
        <v>2250</v>
      </c>
      <c r="F242" s="387">
        <v>0</v>
      </c>
      <c r="G242" s="313">
        <f t="shared" si="13"/>
        <v>2250</v>
      </c>
      <c r="H242" s="383">
        <f t="shared" si="14"/>
        <v>2250</v>
      </c>
      <c r="I242" s="364">
        <v>45589</v>
      </c>
    </row>
    <row r="243" spans="1:9" x14ac:dyDescent="0.25">
      <c r="A243" s="381">
        <v>233</v>
      </c>
      <c r="B243" s="293" t="s">
        <v>2188</v>
      </c>
      <c r="C243" s="290" t="s">
        <v>2184</v>
      </c>
      <c r="D243" s="290" t="s">
        <v>70</v>
      </c>
      <c r="E243" s="294">
        <v>2425</v>
      </c>
      <c r="F243" s="294">
        <v>0</v>
      </c>
      <c r="G243" s="294">
        <f t="shared" si="13"/>
        <v>2425</v>
      </c>
      <c r="H243" s="383">
        <f t="shared" si="14"/>
        <v>2425</v>
      </c>
      <c r="I243" s="364">
        <v>45589</v>
      </c>
    </row>
    <row r="244" spans="1:9" x14ac:dyDescent="0.25">
      <c r="A244" s="381">
        <v>234</v>
      </c>
      <c r="B244" s="293" t="s">
        <v>2189</v>
      </c>
      <c r="C244" s="290" t="s">
        <v>2154</v>
      </c>
      <c r="D244" s="290" t="s">
        <v>70</v>
      </c>
      <c r="E244" s="294">
        <v>2437.6</v>
      </c>
      <c r="F244" s="294">
        <v>0</v>
      </c>
      <c r="G244" s="294">
        <f t="shared" si="13"/>
        <v>2437.6</v>
      </c>
      <c r="H244" s="383">
        <f t="shared" si="14"/>
        <v>2437.6</v>
      </c>
      <c r="I244" s="364">
        <v>45589</v>
      </c>
    </row>
    <row r="245" spans="1:9" x14ac:dyDescent="0.25">
      <c r="A245" s="381">
        <v>235</v>
      </c>
      <c r="B245" s="293" t="s">
        <v>2195</v>
      </c>
      <c r="C245" s="290" t="s">
        <v>2184</v>
      </c>
      <c r="D245" s="290" t="s">
        <v>70</v>
      </c>
      <c r="E245" s="294">
        <v>2535</v>
      </c>
      <c r="F245" s="294">
        <v>0</v>
      </c>
      <c r="G245" s="294">
        <f t="shared" si="13"/>
        <v>2535</v>
      </c>
      <c r="H245" s="383">
        <f t="shared" si="14"/>
        <v>2535</v>
      </c>
      <c r="I245" s="364">
        <v>45589</v>
      </c>
    </row>
    <row r="246" spans="1:9" x14ac:dyDescent="0.25">
      <c r="A246" s="381">
        <v>236</v>
      </c>
      <c r="B246" s="293" t="s">
        <v>2163</v>
      </c>
      <c r="C246" s="290" t="s">
        <v>2154</v>
      </c>
      <c r="D246" s="290" t="s">
        <v>70</v>
      </c>
      <c r="E246" s="294">
        <v>2910</v>
      </c>
      <c r="F246" s="294">
        <v>0</v>
      </c>
      <c r="G246" s="294">
        <f t="shared" si="13"/>
        <v>2910</v>
      </c>
      <c r="H246" s="383">
        <f t="shared" si="14"/>
        <v>2910</v>
      </c>
      <c r="I246" s="364">
        <v>45589</v>
      </c>
    </row>
    <row r="247" spans="1:9" x14ac:dyDescent="0.25">
      <c r="A247" s="381">
        <v>237</v>
      </c>
      <c r="B247" s="293" t="s">
        <v>2201</v>
      </c>
      <c r="C247" s="290" t="s">
        <v>2162</v>
      </c>
      <c r="D247" s="290" t="s">
        <v>70</v>
      </c>
      <c r="E247" s="294">
        <v>3240</v>
      </c>
      <c r="F247" s="294">
        <v>0</v>
      </c>
      <c r="G247" s="294">
        <f t="shared" si="13"/>
        <v>3240</v>
      </c>
      <c r="H247" s="383">
        <f t="shared" si="14"/>
        <v>3240</v>
      </c>
      <c r="I247" s="364">
        <v>45589</v>
      </c>
    </row>
    <row r="248" spans="1:9" x14ac:dyDescent="0.25">
      <c r="A248" s="381">
        <v>238</v>
      </c>
      <c r="B248" s="293" t="s">
        <v>2164</v>
      </c>
      <c r="C248" s="290" t="s">
        <v>2154</v>
      </c>
      <c r="D248" s="290" t="s">
        <v>70</v>
      </c>
      <c r="E248" s="294">
        <v>3467.75</v>
      </c>
      <c r="F248" s="294">
        <v>0</v>
      </c>
      <c r="G248" s="294">
        <f t="shared" si="13"/>
        <v>3467.75</v>
      </c>
      <c r="H248" s="383">
        <f t="shared" si="14"/>
        <v>3467.75</v>
      </c>
      <c r="I248" s="364">
        <v>45589</v>
      </c>
    </row>
    <row r="249" spans="1:9" x14ac:dyDescent="0.25">
      <c r="A249" s="381">
        <v>239</v>
      </c>
      <c r="B249" s="293" t="s">
        <v>2165</v>
      </c>
      <c r="C249" s="290" t="s">
        <v>2154</v>
      </c>
      <c r="D249" s="290" t="s">
        <v>70</v>
      </c>
      <c r="E249" s="294">
        <v>4400</v>
      </c>
      <c r="F249" s="294">
        <v>0</v>
      </c>
      <c r="G249" s="294">
        <f t="shared" si="13"/>
        <v>4400</v>
      </c>
      <c r="H249" s="383">
        <f t="shared" si="14"/>
        <v>4400</v>
      </c>
      <c r="I249" s="364">
        <v>45589</v>
      </c>
    </row>
    <row r="250" spans="1:9" x14ac:dyDescent="0.25">
      <c r="A250" s="381">
        <v>240</v>
      </c>
      <c r="B250" s="293" t="s">
        <v>2197</v>
      </c>
      <c r="C250" s="290" t="s">
        <v>2184</v>
      </c>
      <c r="D250" s="290" t="s">
        <v>70</v>
      </c>
      <c r="E250" s="294">
        <v>4980</v>
      </c>
      <c r="F250" s="294">
        <v>0</v>
      </c>
      <c r="G250" s="294">
        <f t="shared" si="13"/>
        <v>4980</v>
      </c>
      <c r="H250" s="383">
        <f t="shared" si="14"/>
        <v>4980</v>
      </c>
      <c r="I250" s="364">
        <v>45589</v>
      </c>
    </row>
    <row r="251" spans="1:9" x14ac:dyDescent="0.25">
      <c r="A251" s="381">
        <v>241</v>
      </c>
      <c r="B251" s="293" t="s">
        <v>2211</v>
      </c>
      <c r="C251" s="290" t="s">
        <v>2212</v>
      </c>
      <c r="D251" s="290" t="s">
        <v>70</v>
      </c>
      <c r="E251" s="294">
        <v>6850</v>
      </c>
      <c r="F251" s="294">
        <v>0</v>
      </c>
      <c r="G251" s="294">
        <f t="shared" si="13"/>
        <v>6850</v>
      </c>
      <c r="H251" s="383">
        <f t="shared" si="14"/>
        <v>6850</v>
      </c>
      <c r="I251" s="364">
        <v>45589</v>
      </c>
    </row>
    <row r="252" spans="1:9" x14ac:dyDescent="0.25">
      <c r="A252" s="381">
        <v>242</v>
      </c>
      <c r="B252" s="293" t="s">
        <v>2198</v>
      </c>
      <c r="C252" s="290" t="s">
        <v>2154</v>
      </c>
      <c r="D252" s="290" t="s">
        <v>70</v>
      </c>
      <c r="E252" s="294">
        <v>6900</v>
      </c>
      <c r="F252" s="294">
        <v>0</v>
      </c>
      <c r="G252" s="294">
        <f t="shared" si="13"/>
        <v>6900</v>
      </c>
      <c r="H252" s="383">
        <f t="shared" si="14"/>
        <v>6900</v>
      </c>
      <c r="I252" s="364">
        <v>45589</v>
      </c>
    </row>
    <row r="253" spans="1:9" x14ac:dyDescent="0.25">
      <c r="A253" s="381">
        <v>243</v>
      </c>
      <c r="B253" s="293" t="s">
        <v>2166</v>
      </c>
      <c r="C253" s="290" t="s">
        <v>2154</v>
      </c>
      <c r="D253" s="290" t="s">
        <v>70</v>
      </c>
      <c r="E253" s="294">
        <v>11378.8</v>
      </c>
      <c r="F253" s="294">
        <v>0</v>
      </c>
      <c r="G253" s="294">
        <f t="shared" si="13"/>
        <v>11378.8</v>
      </c>
      <c r="H253" s="383">
        <f t="shared" si="14"/>
        <v>11378.8</v>
      </c>
      <c r="I253" s="364">
        <v>45589</v>
      </c>
    </row>
    <row r="254" spans="1:9" x14ac:dyDescent="0.25">
      <c r="A254" s="381">
        <v>244</v>
      </c>
      <c r="B254" s="293" t="s">
        <v>2190</v>
      </c>
      <c r="C254" s="290" t="s">
        <v>2154</v>
      </c>
      <c r="D254" s="290" t="s">
        <v>70</v>
      </c>
      <c r="E254" s="294">
        <v>19320</v>
      </c>
      <c r="F254" s="294">
        <v>0</v>
      </c>
      <c r="G254" s="294">
        <f t="shared" si="13"/>
        <v>19320</v>
      </c>
      <c r="H254" s="383">
        <f t="shared" si="14"/>
        <v>19320</v>
      </c>
      <c r="I254" s="364">
        <v>45589</v>
      </c>
    </row>
    <row r="255" spans="1:9" x14ac:dyDescent="0.25">
      <c r="A255" s="381">
        <v>245</v>
      </c>
      <c r="B255" s="293" t="s">
        <v>2169</v>
      </c>
      <c r="C255" s="290" t="s">
        <v>2170</v>
      </c>
      <c r="D255" s="290" t="s">
        <v>70</v>
      </c>
      <c r="E255" s="294">
        <v>20925</v>
      </c>
      <c r="F255" s="294">
        <v>0</v>
      </c>
      <c r="G255" s="294">
        <f t="shared" si="13"/>
        <v>20925</v>
      </c>
      <c r="H255" s="383">
        <f t="shared" si="14"/>
        <v>20925</v>
      </c>
      <c r="I255" s="364">
        <v>45589</v>
      </c>
    </row>
    <row r="256" spans="1:9" x14ac:dyDescent="0.25">
      <c r="A256" s="381">
        <v>246</v>
      </c>
      <c r="B256" s="293" t="s">
        <v>2203</v>
      </c>
      <c r="C256" s="290" t="s">
        <v>2162</v>
      </c>
      <c r="D256" s="290" t="s">
        <v>70</v>
      </c>
      <c r="E256" s="294">
        <v>22320</v>
      </c>
      <c r="F256" s="294"/>
      <c r="G256" s="294">
        <f t="shared" si="13"/>
        <v>22320</v>
      </c>
      <c r="H256" s="383">
        <f t="shared" si="14"/>
        <v>22320</v>
      </c>
      <c r="I256" s="364">
        <v>45589</v>
      </c>
    </row>
    <row r="257" spans="1:9" x14ac:dyDescent="0.25">
      <c r="A257" s="381">
        <v>247</v>
      </c>
      <c r="B257" s="293" t="s">
        <v>2177</v>
      </c>
      <c r="C257" s="290" t="s">
        <v>2176</v>
      </c>
      <c r="D257" s="290" t="s">
        <v>70</v>
      </c>
      <c r="E257" s="294">
        <v>24676</v>
      </c>
      <c r="F257" s="294">
        <v>0</v>
      </c>
      <c r="G257" s="294">
        <f t="shared" si="13"/>
        <v>24676</v>
      </c>
      <c r="H257" s="383">
        <f t="shared" si="14"/>
        <v>24676</v>
      </c>
      <c r="I257" s="364">
        <v>45589</v>
      </c>
    </row>
    <row r="258" spans="1:9" x14ac:dyDescent="0.25">
      <c r="A258" s="381">
        <v>248</v>
      </c>
      <c r="B258" s="293" t="s">
        <v>2213</v>
      </c>
      <c r="C258" s="290" t="s">
        <v>2214</v>
      </c>
      <c r="D258" s="290" t="s">
        <v>70</v>
      </c>
      <c r="E258" s="294">
        <v>30710.400000000001</v>
      </c>
      <c r="F258" s="294">
        <v>0</v>
      </c>
      <c r="G258" s="294">
        <f t="shared" si="13"/>
        <v>30710.400000000001</v>
      </c>
      <c r="H258" s="383">
        <f t="shared" si="14"/>
        <v>30710.400000000001</v>
      </c>
      <c r="I258" s="364">
        <v>45589</v>
      </c>
    </row>
    <row r="259" spans="1:9" x14ac:dyDescent="0.25">
      <c r="A259" s="381">
        <v>249</v>
      </c>
      <c r="B259" s="293" t="s">
        <v>2209</v>
      </c>
      <c r="C259" s="290" t="s">
        <v>2162</v>
      </c>
      <c r="D259" s="290" t="s">
        <v>70</v>
      </c>
      <c r="E259" s="294">
        <v>30720</v>
      </c>
      <c r="F259" s="294">
        <v>0</v>
      </c>
      <c r="G259" s="294">
        <f t="shared" si="13"/>
        <v>30720</v>
      </c>
      <c r="H259" s="383">
        <f t="shared" si="14"/>
        <v>30720</v>
      </c>
      <c r="I259" s="364">
        <v>45589</v>
      </c>
    </row>
    <row r="260" spans="1:9" x14ac:dyDescent="0.25">
      <c r="A260" s="381">
        <v>250</v>
      </c>
      <c r="B260" s="293" t="s">
        <v>2210</v>
      </c>
      <c r="C260" s="290" t="s">
        <v>2162</v>
      </c>
      <c r="D260" s="290" t="s">
        <v>70</v>
      </c>
      <c r="E260" s="294">
        <v>92573</v>
      </c>
      <c r="F260" s="294">
        <v>0</v>
      </c>
      <c r="G260" s="294">
        <f t="shared" si="13"/>
        <v>92573</v>
      </c>
      <c r="H260" s="383">
        <f t="shared" si="14"/>
        <v>92573</v>
      </c>
      <c r="I260" s="364">
        <v>45589</v>
      </c>
    </row>
    <row r="261" spans="1:9" x14ac:dyDescent="0.25">
      <c r="A261" s="381">
        <v>251</v>
      </c>
      <c r="B261" s="293" t="s">
        <v>2172</v>
      </c>
      <c r="C261" s="290" t="s">
        <v>2170</v>
      </c>
      <c r="D261" s="290" t="s">
        <v>70</v>
      </c>
      <c r="E261" s="294">
        <v>105957.9</v>
      </c>
      <c r="F261" s="294">
        <v>0</v>
      </c>
      <c r="G261" s="294">
        <f t="shared" si="13"/>
        <v>105957.9</v>
      </c>
      <c r="H261" s="383">
        <f t="shared" si="14"/>
        <v>105957.9</v>
      </c>
      <c r="I261" s="364">
        <v>45589</v>
      </c>
    </row>
    <row r="262" spans="1:9" x14ac:dyDescent="0.25">
      <c r="A262" s="381">
        <v>252</v>
      </c>
      <c r="B262" s="293" t="s">
        <v>2209</v>
      </c>
      <c r="C262" s="290" t="s">
        <v>2162</v>
      </c>
      <c r="D262" s="290" t="s">
        <v>70</v>
      </c>
      <c r="E262" s="294">
        <v>115156.8</v>
      </c>
      <c r="F262" s="294">
        <v>0</v>
      </c>
      <c r="G262" s="294">
        <f t="shared" si="13"/>
        <v>115156.8</v>
      </c>
      <c r="H262" s="383">
        <f t="shared" si="14"/>
        <v>115156.8</v>
      </c>
      <c r="I262" s="364">
        <v>45589</v>
      </c>
    </row>
    <row r="263" spans="1:9" x14ac:dyDescent="0.25">
      <c r="A263" s="381"/>
      <c r="B263" s="293"/>
      <c r="C263" s="290"/>
      <c r="D263" s="290"/>
      <c r="E263" s="385">
        <f>SUM(E223:E262)</f>
        <v>14314275.750000002</v>
      </c>
      <c r="F263" s="385">
        <f t="shared" ref="F263:H263" si="15">SUM(F223:F262)</f>
        <v>0</v>
      </c>
      <c r="G263" s="385">
        <f t="shared" si="15"/>
        <v>14314275.750000002</v>
      </c>
      <c r="H263" s="385">
        <f t="shared" si="15"/>
        <v>14314275.750000002</v>
      </c>
      <c r="I263" s="364"/>
    </row>
    <row r="264" spans="1:9" ht="15" customHeight="1" x14ac:dyDescent="0.25">
      <c r="A264" s="423" t="s">
        <v>71</v>
      </c>
      <c r="B264" s="424"/>
      <c r="C264" s="424"/>
      <c r="D264" s="424"/>
      <c r="E264" s="424"/>
      <c r="F264" s="424"/>
      <c r="G264" s="424"/>
      <c r="H264" s="424"/>
      <c r="I264" s="425"/>
    </row>
    <row r="265" spans="1:9" x14ac:dyDescent="0.25">
      <c r="A265" s="381">
        <v>253</v>
      </c>
      <c r="B265" s="293" t="s">
        <v>2210</v>
      </c>
      <c r="C265" s="290" t="s">
        <v>2162</v>
      </c>
      <c r="D265" s="290" t="s">
        <v>70</v>
      </c>
      <c r="E265" s="294">
        <v>154338</v>
      </c>
      <c r="F265" s="294">
        <v>0</v>
      </c>
      <c r="G265" s="294">
        <f t="shared" ref="G265:G304" si="16">E265-F265</f>
        <v>154338</v>
      </c>
      <c r="H265" s="383">
        <f t="shared" ref="H265:H304" si="17">G265</f>
        <v>154338</v>
      </c>
      <c r="I265" s="364">
        <v>45620</v>
      </c>
    </row>
    <row r="266" spans="1:9" x14ac:dyDescent="0.25">
      <c r="A266" s="381">
        <v>254</v>
      </c>
      <c r="B266" s="293" t="s">
        <v>2172</v>
      </c>
      <c r="C266" s="290" t="s">
        <v>2170</v>
      </c>
      <c r="D266" s="290" t="s">
        <v>70</v>
      </c>
      <c r="E266" s="294">
        <v>298455</v>
      </c>
      <c r="F266" s="294">
        <v>0</v>
      </c>
      <c r="G266" s="294">
        <f t="shared" si="16"/>
        <v>298455</v>
      </c>
      <c r="H266" s="383">
        <f t="shared" si="17"/>
        <v>298455</v>
      </c>
      <c r="I266" s="364">
        <v>45620</v>
      </c>
    </row>
    <row r="267" spans="1:9" x14ac:dyDescent="0.25">
      <c r="A267" s="381">
        <v>255</v>
      </c>
      <c r="B267" s="293" t="s">
        <v>2215</v>
      </c>
      <c r="C267" s="290" t="s">
        <v>2176</v>
      </c>
      <c r="D267" s="290" t="s">
        <v>70</v>
      </c>
      <c r="E267" s="294">
        <v>339809.8</v>
      </c>
      <c r="F267" s="294">
        <v>0</v>
      </c>
      <c r="G267" s="294">
        <f t="shared" si="16"/>
        <v>339809.8</v>
      </c>
      <c r="H267" s="383">
        <f t="shared" si="17"/>
        <v>339809.8</v>
      </c>
      <c r="I267" s="364">
        <v>45620</v>
      </c>
    </row>
    <row r="268" spans="1:9" x14ac:dyDescent="0.25">
      <c r="A268" s="381">
        <v>256</v>
      </c>
      <c r="B268" s="293" t="s">
        <v>2208</v>
      </c>
      <c r="C268" s="290" t="s">
        <v>2179</v>
      </c>
      <c r="D268" s="290" t="s">
        <v>70</v>
      </c>
      <c r="E268" s="294">
        <v>436576.8</v>
      </c>
      <c r="F268" s="294">
        <v>0</v>
      </c>
      <c r="G268" s="294">
        <f t="shared" si="16"/>
        <v>436576.8</v>
      </c>
      <c r="H268" s="383">
        <f t="shared" si="17"/>
        <v>436576.8</v>
      </c>
      <c r="I268" s="364">
        <v>45620</v>
      </c>
    </row>
    <row r="269" spans="1:9" x14ac:dyDescent="0.25">
      <c r="A269" s="381">
        <v>257</v>
      </c>
      <c r="B269" s="293" t="s">
        <v>2178</v>
      </c>
      <c r="C269" s="290" t="s">
        <v>2179</v>
      </c>
      <c r="D269" s="290" t="s">
        <v>70</v>
      </c>
      <c r="E269" s="294">
        <v>5958383.2000000002</v>
      </c>
      <c r="F269" s="294">
        <v>0</v>
      </c>
      <c r="G269" s="294">
        <f t="shared" si="16"/>
        <v>5958383.2000000002</v>
      </c>
      <c r="H269" s="383">
        <f t="shared" si="17"/>
        <v>5958383.2000000002</v>
      </c>
      <c r="I269" s="364">
        <v>45620</v>
      </c>
    </row>
    <row r="270" spans="1:9" x14ac:dyDescent="0.25">
      <c r="A270" s="381">
        <v>258</v>
      </c>
      <c r="B270" s="293" t="s">
        <v>2180</v>
      </c>
      <c r="C270" s="290" t="s">
        <v>2179</v>
      </c>
      <c r="D270" s="290" t="s">
        <v>70</v>
      </c>
      <c r="E270" s="294">
        <v>6944074.9000000004</v>
      </c>
      <c r="F270" s="294">
        <v>0</v>
      </c>
      <c r="G270" s="294">
        <f t="shared" si="16"/>
        <v>6944074.9000000004</v>
      </c>
      <c r="H270" s="383">
        <f t="shared" si="17"/>
        <v>6944074.9000000004</v>
      </c>
      <c r="I270" s="364">
        <v>45620</v>
      </c>
    </row>
    <row r="271" spans="1:9" x14ac:dyDescent="0.25">
      <c r="A271" s="381">
        <v>259</v>
      </c>
      <c r="B271" s="381" t="s">
        <v>2153</v>
      </c>
      <c r="C271" s="381" t="s">
        <v>2154</v>
      </c>
      <c r="D271" s="381" t="s">
        <v>72</v>
      </c>
      <c r="E271" s="363">
        <v>360</v>
      </c>
      <c r="F271" s="387">
        <v>0</v>
      </c>
      <c r="G271" s="313">
        <f t="shared" si="16"/>
        <v>360</v>
      </c>
      <c r="H271" s="383">
        <f t="shared" si="17"/>
        <v>360</v>
      </c>
      <c r="I271" s="364">
        <v>45620</v>
      </c>
    </row>
    <row r="272" spans="1:9" x14ac:dyDescent="0.25">
      <c r="A272" s="381">
        <v>260</v>
      </c>
      <c r="B272" s="381" t="s">
        <v>2216</v>
      </c>
      <c r="C272" s="381" t="s">
        <v>2154</v>
      </c>
      <c r="D272" s="381" t="s">
        <v>72</v>
      </c>
      <c r="E272" s="363">
        <v>480</v>
      </c>
      <c r="F272" s="363"/>
      <c r="G272" s="313">
        <f t="shared" si="16"/>
        <v>480</v>
      </c>
      <c r="H272" s="383">
        <f t="shared" si="17"/>
        <v>480</v>
      </c>
      <c r="I272" s="364">
        <v>45620</v>
      </c>
    </row>
    <row r="273" spans="1:9" x14ac:dyDescent="0.25">
      <c r="A273" s="381">
        <v>261</v>
      </c>
      <c r="B273" s="381" t="s">
        <v>2155</v>
      </c>
      <c r="C273" s="381" t="s">
        <v>2154</v>
      </c>
      <c r="D273" s="381" t="s">
        <v>72</v>
      </c>
      <c r="E273" s="363">
        <v>480</v>
      </c>
      <c r="F273" s="387">
        <v>0</v>
      </c>
      <c r="G273" s="313">
        <f t="shared" si="16"/>
        <v>480</v>
      </c>
      <c r="H273" s="383">
        <f t="shared" si="17"/>
        <v>480</v>
      </c>
      <c r="I273" s="364">
        <v>45620</v>
      </c>
    </row>
    <row r="274" spans="1:9" x14ac:dyDescent="0.25">
      <c r="A274" s="381">
        <v>262</v>
      </c>
      <c r="B274" s="381" t="s">
        <v>2156</v>
      </c>
      <c r="C274" s="381" t="s">
        <v>2154</v>
      </c>
      <c r="D274" s="388" t="s">
        <v>72</v>
      </c>
      <c r="E274" s="363">
        <v>780</v>
      </c>
      <c r="F274" s="387">
        <v>0</v>
      </c>
      <c r="G274" s="313">
        <f t="shared" si="16"/>
        <v>780</v>
      </c>
      <c r="H274" s="383">
        <f t="shared" si="17"/>
        <v>780</v>
      </c>
      <c r="I274" s="364">
        <v>45620</v>
      </c>
    </row>
    <row r="275" spans="1:9" x14ac:dyDescent="0.25">
      <c r="A275" s="381">
        <v>263</v>
      </c>
      <c r="B275" s="381" t="s">
        <v>2173</v>
      </c>
      <c r="C275" s="381" t="s">
        <v>2162</v>
      </c>
      <c r="D275" s="381" t="s">
        <v>72</v>
      </c>
      <c r="E275" s="363">
        <v>880</v>
      </c>
      <c r="F275" s="387">
        <v>0</v>
      </c>
      <c r="G275" s="313">
        <f t="shared" si="16"/>
        <v>880</v>
      </c>
      <c r="H275" s="383">
        <f t="shared" si="17"/>
        <v>880</v>
      </c>
      <c r="I275" s="364">
        <v>45620</v>
      </c>
    </row>
    <row r="276" spans="1:9" x14ac:dyDescent="0.25">
      <c r="A276" s="381">
        <v>264</v>
      </c>
      <c r="B276" s="381" t="s">
        <v>2159</v>
      </c>
      <c r="C276" s="381" t="s">
        <v>2154</v>
      </c>
      <c r="D276" s="388" t="s">
        <v>72</v>
      </c>
      <c r="E276" s="363">
        <v>1020</v>
      </c>
      <c r="F276" s="387">
        <v>0</v>
      </c>
      <c r="G276" s="313">
        <f t="shared" si="16"/>
        <v>1020</v>
      </c>
      <c r="H276" s="383">
        <f t="shared" si="17"/>
        <v>1020</v>
      </c>
      <c r="I276" s="364">
        <v>45620</v>
      </c>
    </row>
    <row r="277" spans="1:9" x14ac:dyDescent="0.25">
      <c r="A277" s="381">
        <v>265</v>
      </c>
      <c r="B277" s="381" t="s">
        <v>2182</v>
      </c>
      <c r="C277" s="381" t="s">
        <v>2154</v>
      </c>
      <c r="D277" s="381" t="s">
        <v>72</v>
      </c>
      <c r="E277" s="363">
        <v>1120</v>
      </c>
      <c r="F277" s="387">
        <v>0</v>
      </c>
      <c r="G277" s="313">
        <f t="shared" si="16"/>
        <v>1120</v>
      </c>
      <c r="H277" s="383">
        <f t="shared" si="17"/>
        <v>1120</v>
      </c>
      <c r="I277" s="364">
        <v>45620</v>
      </c>
    </row>
    <row r="278" spans="1:9" x14ac:dyDescent="0.25">
      <c r="A278" s="381">
        <v>266</v>
      </c>
      <c r="B278" s="381" t="s">
        <v>2183</v>
      </c>
      <c r="C278" s="381" t="s">
        <v>2184</v>
      </c>
      <c r="D278" s="381" t="s">
        <v>72</v>
      </c>
      <c r="E278" s="363">
        <v>1168.8499999999999</v>
      </c>
      <c r="F278" s="387">
        <v>0</v>
      </c>
      <c r="G278" s="313">
        <f t="shared" si="16"/>
        <v>1168.8499999999999</v>
      </c>
      <c r="H278" s="383">
        <f t="shared" si="17"/>
        <v>1168.8499999999999</v>
      </c>
      <c r="I278" s="364">
        <v>45620</v>
      </c>
    </row>
    <row r="279" spans="1:9" x14ac:dyDescent="0.25">
      <c r="A279" s="381">
        <v>267</v>
      </c>
      <c r="B279" s="381" t="s">
        <v>2174</v>
      </c>
      <c r="C279" s="381" t="s">
        <v>2154</v>
      </c>
      <c r="D279" s="381" t="s">
        <v>72</v>
      </c>
      <c r="E279" s="363">
        <v>1240</v>
      </c>
      <c r="F279" s="387">
        <v>0</v>
      </c>
      <c r="G279" s="313">
        <f t="shared" si="16"/>
        <v>1240</v>
      </c>
      <c r="H279" s="383">
        <f t="shared" si="17"/>
        <v>1240</v>
      </c>
      <c r="I279" s="364">
        <v>45620</v>
      </c>
    </row>
    <row r="280" spans="1:9" x14ac:dyDescent="0.25">
      <c r="A280" s="381">
        <v>268</v>
      </c>
      <c r="B280" s="381" t="s">
        <v>2192</v>
      </c>
      <c r="C280" s="381" t="s">
        <v>2184</v>
      </c>
      <c r="D280" s="388" t="s">
        <v>72</v>
      </c>
      <c r="E280" s="363">
        <v>1454.05</v>
      </c>
      <c r="F280" s="387">
        <v>0</v>
      </c>
      <c r="G280" s="313">
        <f t="shared" si="16"/>
        <v>1454.05</v>
      </c>
      <c r="H280" s="383">
        <f t="shared" si="17"/>
        <v>1454.05</v>
      </c>
      <c r="I280" s="364">
        <v>45620</v>
      </c>
    </row>
    <row r="281" spans="1:9" x14ac:dyDescent="0.25">
      <c r="A281" s="381">
        <v>269</v>
      </c>
      <c r="B281" s="381" t="s">
        <v>2193</v>
      </c>
      <c r="C281" s="381" t="s">
        <v>2184</v>
      </c>
      <c r="D281" s="381" t="s">
        <v>72</v>
      </c>
      <c r="E281" s="363">
        <v>1455</v>
      </c>
      <c r="F281" s="387">
        <v>0</v>
      </c>
      <c r="G281" s="313">
        <f t="shared" si="16"/>
        <v>1455</v>
      </c>
      <c r="H281" s="383">
        <f t="shared" si="17"/>
        <v>1455</v>
      </c>
      <c r="I281" s="364">
        <v>45620</v>
      </c>
    </row>
    <row r="282" spans="1:9" x14ac:dyDescent="0.25">
      <c r="A282" s="381">
        <v>270</v>
      </c>
      <c r="B282" s="381" t="s">
        <v>2199</v>
      </c>
      <c r="C282" s="381" t="s">
        <v>2162</v>
      </c>
      <c r="D282" s="381" t="s">
        <v>72</v>
      </c>
      <c r="E282" s="363">
        <v>1610</v>
      </c>
      <c r="F282" s="387">
        <v>0</v>
      </c>
      <c r="G282" s="313">
        <f t="shared" si="16"/>
        <v>1610</v>
      </c>
      <c r="H282" s="383">
        <f t="shared" si="17"/>
        <v>1610</v>
      </c>
      <c r="I282" s="364">
        <v>45620</v>
      </c>
    </row>
    <row r="283" spans="1:9" x14ac:dyDescent="0.25">
      <c r="A283" s="381">
        <v>271</v>
      </c>
      <c r="B283" s="381" t="s">
        <v>2186</v>
      </c>
      <c r="C283" s="381" t="s">
        <v>2154</v>
      </c>
      <c r="D283" s="381" t="s">
        <v>72</v>
      </c>
      <c r="E283" s="363">
        <v>1840</v>
      </c>
      <c r="F283" s="387">
        <v>0</v>
      </c>
      <c r="G283" s="313">
        <f t="shared" si="16"/>
        <v>1840</v>
      </c>
      <c r="H283" s="383">
        <f t="shared" si="17"/>
        <v>1840</v>
      </c>
      <c r="I283" s="364">
        <v>45620</v>
      </c>
    </row>
    <row r="284" spans="1:9" x14ac:dyDescent="0.25">
      <c r="A284" s="381">
        <v>272</v>
      </c>
      <c r="B284" s="381" t="s">
        <v>2187</v>
      </c>
      <c r="C284" s="381" t="s">
        <v>2184</v>
      </c>
      <c r="D284" s="388" t="s">
        <v>72</v>
      </c>
      <c r="E284" s="363">
        <v>1940</v>
      </c>
      <c r="F284" s="387">
        <v>0</v>
      </c>
      <c r="G284" s="313">
        <f t="shared" si="16"/>
        <v>1940</v>
      </c>
      <c r="H284" s="383">
        <f t="shared" si="17"/>
        <v>1940</v>
      </c>
      <c r="I284" s="364">
        <v>45620</v>
      </c>
    </row>
    <row r="285" spans="1:9" x14ac:dyDescent="0.25">
      <c r="A285" s="381">
        <v>273</v>
      </c>
      <c r="B285" s="381" t="s">
        <v>2196</v>
      </c>
      <c r="C285" s="381" t="s">
        <v>2184</v>
      </c>
      <c r="D285" s="388" t="s">
        <v>72</v>
      </c>
      <c r="E285" s="363">
        <v>2425</v>
      </c>
      <c r="F285" s="387">
        <v>0</v>
      </c>
      <c r="G285" s="313">
        <f t="shared" si="16"/>
        <v>2425</v>
      </c>
      <c r="H285" s="383">
        <f t="shared" si="17"/>
        <v>2425</v>
      </c>
      <c r="I285" s="364">
        <v>45620</v>
      </c>
    </row>
    <row r="286" spans="1:9" x14ac:dyDescent="0.25">
      <c r="A286" s="381">
        <v>274</v>
      </c>
      <c r="B286" s="381" t="s">
        <v>2200</v>
      </c>
      <c r="C286" s="381" t="s">
        <v>2162</v>
      </c>
      <c r="D286" s="381" t="s">
        <v>72</v>
      </c>
      <c r="E286" s="363">
        <v>2535</v>
      </c>
      <c r="F286" s="387">
        <v>0</v>
      </c>
      <c r="G286" s="313">
        <f t="shared" si="16"/>
        <v>2535</v>
      </c>
      <c r="H286" s="383">
        <f t="shared" si="17"/>
        <v>2535</v>
      </c>
      <c r="I286" s="364">
        <v>45620</v>
      </c>
    </row>
    <row r="287" spans="1:9" x14ac:dyDescent="0.25">
      <c r="A287" s="381">
        <v>275</v>
      </c>
      <c r="B287" s="381" t="s">
        <v>2188</v>
      </c>
      <c r="C287" s="381" t="s">
        <v>2184</v>
      </c>
      <c r="D287" s="388" t="s">
        <v>72</v>
      </c>
      <c r="E287" s="363">
        <v>2910</v>
      </c>
      <c r="F287" s="387">
        <v>0</v>
      </c>
      <c r="G287" s="313">
        <f t="shared" si="16"/>
        <v>2910</v>
      </c>
      <c r="H287" s="383">
        <f t="shared" si="17"/>
        <v>2910</v>
      </c>
      <c r="I287" s="364">
        <v>45620</v>
      </c>
    </row>
    <row r="288" spans="1:9" x14ac:dyDescent="0.25">
      <c r="A288" s="381">
        <v>276</v>
      </c>
      <c r="B288" s="381" t="s">
        <v>2189</v>
      </c>
      <c r="C288" s="381" t="s">
        <v>2154</v>
      </c>
      <c r="D288" s="381" t="s">
        <v>72</v>
      </c>
      <c r="E288" s="363">
        <v>3240</v>
      </c>
      <c r="F288" s="387">
        <v>0</v>
      </c>
      <c r="G288" s="313">
        <f t="shared" si="16"/>
        <v>3240</v>
      </c>
      <c r="H288" s="383">
        <f t="shared" si="17"/>
        <v>3240</v>
      </c>
      <c r="I288" s="364">
        <v>45620</v>
      </c>
    </row>
    <row r="289" spans="1:9" x14ac:dyDescent="0.25">
      <c r="A289" s="381">
        <v>277</v>
      </c>
      <c r="B289" s="381" t="s">
        <v>2195</v>
      </c>
      <c r="C289" s="381" t="s">
        <v>2184</v>
      </c>
      <c r="D289" s="388" t="s">
        <v>72</v>
      </c>
      <c r="E289" s="363">
        <v>3467.75</v>
      </c>
      <c r="F289" s="387">
        <v>0</v>
      </c>
      <c r="G289" s="313">
        <f t="shared" si="16"/>
        <v>3467.75</v>
      </c>
      <c r="H289" s="383">
        <f t="shared" si="17"/>
        <v>3467.75</v>
      </c>
      <c r="I289" s="364">
        <v>45620</v>
      </c>
    </row>
    <row r="290" spans="1:9" x14ac:dyDescent="0.25">
      <c r="A290" s="381">
        <v>278</v>
      </c>
      <c r="B290" s="381" t="s">
        <v>2163</v>
      </c>
      <c r="C290" s="381" t="s">
        <v>2154</v>
      </c>
      <c r="D290" s="381" t="s">
        <v>72</v>
      </c>
      <c r="E290" s="363">
        <v>4400</v>
      </c>
      <c r="F290" s="387">
        <v>0</v>
      </c>
      <c r="G290" s="313">
        <f t="shared" si="16"/>
        <v>4400</v>
      </c>
      <c r="H290" s="383">
        <f t="shared" si="17"/>
        <v>4400</v>
      </c>
      <c r="I290" s="364">
        <v>45620</v>
      </c>
    </row>
    <row r="291" spans="1:9" x14ac:dyDescent="0.25">
      <c r="A291" s="381">
        <v>279</v>
      </c>
      <c r="B291" s="381" t="s">
        <v>2201</v>
      </c>
      <c r="C291" s="381" t="s">
        <v>2162</v>
      </c>
      <c r="D291" s="381" t="s">
        <v>72</v>
      </c>
      <c r="E291" s="363">
        <v>4980</v>
      </c>
      <c r="F291" s="387">
        <v>0</v>
      </c>
      <c r="G291" s="313">
        <f t="shared" si="16"/>
        <v>4980</v>
      </c>
      <c r="H291" s="383">
        <f t="shared" si="17"/>
        <v>4980</v>
      </c>
      <c r="I291" s="364">
        <v>45620</v>
      </c>
    </row>
    <row r="292" spans="1:9" x14ac:dyDescent="0.25">
      <c r="A292" s="381">
        <v>280</v>
      </c>
      <c r="B292" s="381" t="s">
        <v>2197</v>
      </c>
      <c r="C292" s="381" t="s">
        <v>2184</v>
      </c>
      <c r="D292" s="388" t="s">
        <v>72</v>
      </c>
      <c r="E292" s="363">
        <v>4994.3</v>
      </c>
      <c r="F292" s="387">
        <v>0</v>
      </c>
      <c r="G292" s="313">
        <f t="shared" si="16"/>
        <v>4994.3</v>
      </c>
      <c r="H292" s="383">
        <f t="shared" si="17"/>
        <v>4994.3</v>
      </c>
      <c r="I292" s="364">
        <v>45620</v>
      </c>
    </row>
    <row r="293" spans="1:9" x14ac:dyDescent="0.25">
      <c r="A293" s="381">
        <v>281</v>
      </c>
      <c r="B293" s="381" t="s">
        <v>2165</v>
      </c>
      <c r="C293" s="381" t="s">
        <v>2154</v>
      </c>
      <c r="D293" s="381" t="s">
        <v>72</v>
      </c>
      <c r="E293" s="363">
        <v>6900</v>
      </c>
      <c r="F293" s="387">
        <v>0</v>
      </c>
      <c r="G293" s="313">
        <f t="shared" si="16"/>
        <v>6900</v>
      </c>
      <c r="H293" s="383">
        <f t="shared" si="17"/>
        <v>6900</v>
      </c>
      <c r="I293" s="364">
        <v>45620</v>
      </c>
    </row>
    <row r="294" spans="1:9" x14ac:dyDescent="0.25">
      <c r="A294" s="381">
        <v>282</v>
      </c>
      <c r="B294" s="381" t="s">
        <v>2164</v>
      </c>
      <c r="C294" s="381" t="s">
        <v>2154</v>
      </c>
      <c r="D294" s="381" t="s">
        <v>72</v>
      </c>
      <c r="E294" s="363">
        <v>15115</v>
      </c>
      <c r="F294" s="387">
        <v>0</v>
      </c>
      <c r="G294" s="313">
        <f t="shared" si="16"/>
        <v>15115</v>
      </c>
      <c r="H294" s="383">
        <f t="shared" si="17"/>
        <v>15115</v>
      </c>
      <c r="I294" s="364">
        <v>45620</v>
      </c>
    </row>
    <row r="295" spans="1:9" x14ac:dyDescent="0.25">
      <c r="A295" s="381">
        <v>283</v>
      </c>
      <c r="B295" s="381" t="s">
        <v>2198</v>
      </c>
      <c r="C295" s="381" t="s">
        <v>2154</v>
      </c>
      <c r="D295" s="381" t="s">
        <v>72</v>
      </c>
      <c r="E295" s="363">
        <v>18860</v>
      </c>
      <c r="F295" s="387">
        <v>0</v>
      </c>
      <c r="G295" s="313">
        <f t="shared" si="16"/>
        <v>18860</v>
      </c>
      <c r="H295" s="383">
        <f t="shared" si="17"/>
        <v>18860</v>
      </c>
      <c r="I295" s="364">
        <v>45620</v>
      </c>
    </row>
    <row r="296" spans="1:9" x14ac:dyDescent="0.25">
      <c r="A296" s="381">
        <v>284</v>
      </c>
      <c r="B296" s="381" t="s">
        <v>2217</v>
      </c>
      <c r="C296" s="381" t="s">
        <v>2162</v>
      </c>
      <c r="D296" s="388" t="s">
        <v>72</v>
      </c>
      <c r="E296" s="363">
        <v>19440</v>
      </c>
      <c r="F296" s="387">
        <v>0</v>
      </c>
      <c r="G296" s="313">
        <f t="shared" si="16"/>
        <v>19440</v>
      </c>
      <c r="H296" s="383">
        <f t="shared" si="17"/>
        <v>19440</v>
      </c>
      <c r="I296" s="364">
        <v>45620</v>
      </c>
    </row>
    <row r="297" spans="1:9" x14ac:dyDescent="0.25">
      <c r="A297" s="381">
        <v>285</v>
      </c>
      <c r="B297" s="381" t="s">
        <v>2166</v>
      </c>
      <c r="C297" s="381" t="s">
        <v>2154</v>
      </c>
      <c r="D297" s="381" t="s">
        <v>72</v>
      </c>
      <c r="E297" s="363">
        <v>20925</v>
      </c>
      <c r="F297" s="387">
        <v>0</v>
      </c>
      <c r="G297" s="313">
        <f t="shared" si="16"/>
        <v>20925</v>
      </c>
      <c r="H297" s="383">
        <f t="shared" si="17"/>
        <v>20925</v>
      </c>
      <c r="I297" s="364">
        <v>45620</v>
      </c>
    </row>
    <row r="298" spans="1:9" x14ac:dyDescent="0.25">
      <c r="A298" s="381">
        <v>286</v>
      </c>
      <c r="B298" s="381" t="s">
        <v>2190</v>
      </c>
      <c r="C298" s="381" t="s">
        <v>2154</v>
      </c>
      <c r="D298" s="381" t="s">
        <v>72</v>
      </c>
      <c r="E298" s="363">
        <v>22320</v>
      </c>
      <c r="F298" s="387">
        <v>0</v>
      </c>
      <c r="G298" s="313">
        <f t="shared" si="16"/>
        <v>22320</v>
      </c>
      <c r="H298" s="383">
        <f t="shared" si="17"/>
        <v>22320</v>
      </c>
      <c r="I298" s="364">
        <v>45620</v>
      </c>
    </row>
    <row r="299" spans="1:9" x14ac:dyDescent="0.25">
      <c r="A299" s="381">
        <v>287</v>
      </c>
      <c r="B299" s="381" t="s">
        <v>2169</v>
      </c>
      <c r="C299" s="381" t="s">
        <v>2170</v>
      </c>
      <c r="D299" s="381" t="s">
        <v>72</v>
      </c>
      <c r="E299" s="363">
        <v>24676</v>
      </c>
      <c r="F299" s="387">
        <v>0</v>
      </c>
      <c r="G299" s="313">
        <f t="shared" si="16"/>
        <v>24676</v>
      </c>
      <c r="H299" s="383">
        <f t="shared" si="17"/>
        <v>24676</v>
      </c>
      <c r="I299" s="364">
        <v>45620</v>
      </c>
    </row>
    <row r="300" spans="1:9" x14ac:dyDescent="0.25">
      <c r="A300" s="381">
        <v>288</v>
      </c>
      <c r="B300" s="381" t="s">
        <v>2203</v>
      </c>
      <c r="C300" s="381" t="s">
        <v>2162</v>
      </c>
      <c r="D300" s="381" t="s">
        <v>72</v>
      </c>
      <c r="E300" s="363">
        <v>30599.5</v>
      </c>
      <c r="F300" s="387">
        <v>0</v>
      </c>
      <c r="G300" s="313">
        <f t="shared" si="16"/>
        <v>30599.5</v>
      </c>
      <c r="H300" s="383">
        <f t="shared" si="17"/>
        <v>30599.5</v>
      </c>
      <c r="I300" s="364">
        <v>45620</v>
      </c>
    </row>
    <row r="301" spans="1:9" x14ac:dyDescent="0.25">
      <c r="A301" s="381">
        <v>289</v>
      </c>
      <c r="B301" s="381" t="s">
        <v>2218</v>
      </c>
      <c r="C301" s="381" t="s">
        <v>2154</v>
      </c>
      <c r="D301" s="381" t="s">
        <v>72</v>
      </c>
      <c r="E301" s="363">
        <v>30720</v>
      </c>
      <c r="F301" s="387">
        <v>0</v>
      </c>
      <c r="G301" s="313">
        <f t="shared" si="16"/>
        <v>30720</v>
      </c>
      <c r="H301" s="383">
        <f t="shared" si="17"/>
        <v>30720</v>
      </c>
      <c r="I301" s="364">
        <v>45620</v>
      </c>
    </row>
    <row r="302" spans="1:9" x14ac:dyDescent="0.25">
      <c r="A302" s="381">
        <v>290</v>
      </c>
      <c r="B302" s="381" t="s">
        <v>2209</v>
      </c>
      <c r="C302" s="381" t="s">
        <v>2162</v>
      </c>
      <c r="D302" s="381" t="s">
        <v>72</v>
      </c>
      <c r="E302" s="363">
        <v>114332.45</v>
      </c>
      <c r="F302" s="387">
        <v>0</v>
      </c>
      <c r="G302" s="313">
        <f t="shared" si="16"/>
        <v>114332.45</v>
      </c>
      <c r="H302" s="383">
        <f t="shared" si="17"/>
        <v>114332.45</v>
      </c>
      <c r="I302" s="364">
        <v>45620</v>
      </c>
    </row>
    <row r="303" spans="1:9" x14ac:dyDescent="0.25">
      <c r="A303" s="381">
        <v>291</v>
      </c>
      <c r="B303" s="381" t="s">
        <v>2210</v>
      </c>
      <c r="C303" s="381" t="s">
        <v>2162</v>
      </c>
      <c r="D303" s="381" t="s">
        <v>72</v>
      </c>
      <c r="E303" s="363">
        <v>152252.29999999999</v>
      </c>
      <c r="F303" s="387">
        <v>0</v>
      </c>
      <c r="G303" s="313">
        <f t="shared" si="16"/>
        <v>152252.29999999999</v>
      </c>
      <c r="H303" s="383">
        <f t="shared" si="17"/>
        <v>152252.29999999999</v>
      </c>
      <c r="I303" s="364">
        <v>45620</v>
      </c>
    </row>
    <row r="304" spans="1:9" x14ac:dyDescent="0.25">
      <c r="A304" s="381">
        <v>292</v>
      </c>
      <c r="B304" s="381" t="s">
        <v>2208</v>
      </c>
      <c r="C304" s="381" t="s">
        <v>2179</v>
      </c>
      <c r="D304" s="381" t="s">
        <v>72</v>
      </c>
      <c r="E304" s="363">
        <v>439031.85</v>
      </c>
      <c r="F304" s="387">
        <v>0</v>
      </c>
      <c r="G304" s="313">
        <f t="shared" si="16"/>
        <v>439031.85</v>
      </c>
      <c r="H304" s="383">
        <f t="shared" si="17"/>
        <v>439031.85</v>
      </c>
      <c r="I304" s="364">
        <v>45620</v>
      </c>
    </row>
    <row r="305" spans="1:9" x14ac:dyDescent="0.25">
      <c r="A305" s="381"/>
      <c r="B305" s="381"/>
      <c r="C305" s="381"/>
      <c r="D305" s="381"/>
      <c r="E305" s="385">
        <f>SUM(E265:E304)</f>
        <v>15071589.750000002</v>
      </c>
      <c r="F305" s="385">
        <f t="shared" ref="F305:H305" si="18">SUM(F265:F304)</f>
        <v>0</v>
      </c>
      <c r="G305" s="385">
        <f t="shared" si="18"/>
        <v>15071589.750000002</v>
      </c>
      <c r="H305" s="385">
        <f t="shared" si="18"/>
        <v>15071589.750000002</v>
      </c>
      <c r="I305" s="364"/>
    </row>
    <row r="306" spans="1:9" x14ac:dyDescent="0.25">
      <c r="A306" s="423" t="s">
        <v>73</v>
      </c>
      <c r="B306" s="424"/>
      <c r="C306" s="424"/>
      <c r="D306" s="424"/>
      <c r="E306" s="424"/>
      <c r="F306" s="424"/>
      <c r="G306" s="424"/>
      <c r="H306" s="424"/>
      <c r="I306" s="425"/>
    </row>
    <row r="307" spans="1:9" x14ac:dyDescent="0.25">
      <c r="A307" s="381">
        <v>293</v>
      </c>
      <c r="B307" s="381" t="s">
        <v>2178</v>
      </c>
      <c r="C307" s="381" t="s">
        <v>2179</v>
      </c>
      <c r="D307" s="364" t="s">
        <v>72</v>
      </c>
      <c r="E307" s="363">
        <v>6016071.5999999996</v>
      </c>
      <c r="F307" s="387">
        <v>0</v>
      </c>
      <c r="G307" s="313">
        <f t="shared" ref="G307:G342" si="19">E307-F307</f>
        <v>6016071.5999999996</v>
      </c>
      <c r="H307" s="383">
        <f t="shared" ref="H307:H342" si="20">G307</f>
        <v>6016071.5999999996</v>
      </c>
      <c r="I307" s="364">
        <v>45650</v>
      </c>
    </row>
    <row r="308" spans="1:9" x14ac:dyDescent="0.25">
      <c r="A308" s="381">
        <v>294</v>
      </c>
      <c r="B308" s="381" t="s">
        <v>2180</v>
      </c>
      <c r="C308" s="381" t="s">
        <v>2179</v>
      </c>
      <c r="D308" s="364" t="s">
        <v>72</v>
      </c>
      <c r="E308" s="389">
        <v>7036386.5499999998</v>
      </c>
      <c r="F308" s="387">
        <v>0</v>
      </c>
      <c r="G308" s="313">
        <f t="shared" si="19"/>
        <v>7036386.5499999998</v>
      </c>
      <c r="H308" s="383">
        <f t="shared" si="20"/>
        <v>7036386.5499999998</v>
      </c>
      <c r="I308" s="364">
        <v>45650</v>
      </c>
    </row>
    <row r="309" spans="1:9" x14ac:dyDescent="0.25">
      <c r="A309" s="381">
        <v>295</v>
      </c>
      <c r="B309" s="381" t="s">
        <v>2153</v>
      </c>
      <c r="C309" s="381" t="s">
        <v>2154</v>
      </c>
      <c r="D309" s="381" t="s">
        <v>74</v>
      </c>
      <c r="E309" s="363">
        <v>360</v>
      </c>
      <c r="F309" s="387">
        <v>0</v>
      </c>
      <c r="G309" s="313">
        <f t="shared" si="19"/>
        <v>360</v>
      </c>
      <c r="H309" s="383">
        <f t="shared" si="20"/>
        <v>360</v>
      </c>
      <c r="I309" s="364">
        <v>45650</v>
      </c>
    </row>
    <row r="310" spans="1:9" x14ac:dyDescent="0.25">
      <c r="A310" s="381">
        <v>296</v>
      </c>
      <c r="B310" s="381" t="s">
        <v>2181</v>
      </c>
      <c r="C310" s="381" t="s">
        <v>2154</v>
      </c>
      <c r="D310" s="381" t="s">
        <v>74</v>
      </c>
      <c r="E310" s="363">
        <v>480</v>
      </c>
      <c r="F310" s="387">
        <v>0</v>
      </c>
      <c r="G310" s="313">
        <f t="shared" si="19"/>
        <v>480</v>
      </c>
      <c r="H310" s="383">
        <f t="shared" si="20"/>
        <v>480</v>
      </c>
      <c r="I310" s="364">
        <v>45650</v>
      </c>
    </row>
    <row r="311" spans="1:9" x14ac:dyDescent="0.25">
      <c r="A311" s="381">
        <v>297</v>
      </c>
      <c r="B311" s="381" t="s">
        <v>2155</v>
      </c>
      <c r="C311" s="381" t="s">
        <v>2154</v>
      </c>
      <c r="D311" s="381" t="s">
        <v>74</v>
      </c>
      <c r="E311" s="363">
        <v>480</v>
      </c>
      <c r="F311" s="387">
        <v>0</v>
      </c>
      <c r="G311" s="313">
        <f t="shared" si="19"/>
        <v>480</v>
      </c>
      <c r="H311" s="383">
        <f t="shared" si="20"/>
        <v>480</v>
      </c>
      <c r="I311" s="364">
        <v>45650</v>
      </c>
    </row>
    <row r="312" spans="1:9" x14ac:dyDescent="0.25">
      <c r="A312" s="381">
        <v>298</v>
      </c>
      <c r="B312" s="381" t="s">
        <v>2156</v>
      </c>
      <c r="C312" s="381" t="s">
        <v>2154</v>
      </c>
      <c r="D312" s="388" t="s">
        <v>74</v>
      </c>
      <c r="E312" s="363">
        <v>780</v>
      </c>
      <c r="F312" s="387">
        <v>0</v>
      </c>
      <c r="G312" s="313">
        <f t="shared" si="19"/>
        <v>780</v>
      </c>
      <c r="H312" s="383">
        <f t="shared" si="20"/>
        <v>780</v>
      </c>
      <c r="I312" s="364">
        <v>45650</v>
      </c>
    </row>
    <row r="313" spans="1:9" x14ac:dyDescent="0.25">
      <c r="A313" s="381">
        <v>299</v>
      </c>
      <c r="B313" s="381" t="s">
        <v>2173</v>
      </c>
      <c r="C313" s="381" t="s">
        <v>2162</v>
      </c>
      <c r="D313" s="381" t="s">
        <v>74</v>
      </c>
      <c r="E313" s="363">
        <v>880</v>
      </c>
      <c r="F313" s="387">
        <v>0</v>
      </c>
      <c r="G313" s="313">
        <f t="shared" si="19"/>
        <v>880</v>
      </c>
      <c r="H313" s="383">
        <f t="shared" si="20"/>
        <v>880</v>
      </c>
      <c r="I313" s="364">
        <v>45650</v>
      </c>
    </row>
    <row r="314" spans="1:9" x14ac:dyDescent="0.25">
      <c r="A314" s="381">
        <v>300</v>
      </c>
      <c r="B314" s="381" t="s">
        <v>2159</v>
      </c>
      <c r="C314" s="381" t="s">
        <v>2154</v>
      </c>
      <c r="D314" s="388" t="s">
        <v>74</v>
      </c>
      <c r="E314" s="363">
        <v>1020</v>
      </c>
      <c r="F314" s="387">
        <v>0</v>
      </c>
      <c r="G314" s="313">
        <f t="shared" si="19"/>
        <v>1020</v>
      </c>
      <c r="H314" s="383">
        <f t="shared" si="20"/>
        <v>1020</v>
      </c>
      <c r="I314" s="364">
        <v>45650</v>
      </c>
    </row>
    <row r="315" spans="1:9" x14ac:dyDescent="0.25">
      <c r="A315" s="381">
        <v>301</v>
      </c>
      <c r="B315" s="381" t="s">
        <v>2182</v>
      </c>
      <c r="C315" s="381" t="s">
        <v>2154</v>
      </c>
      <c r="D315" s="381" t="s">
        <v>74</v>
      </c>
      <c r="E315" s="363">
        <v>1120</v>
      </c>
      <c r="F315" s="387">
        <v>0</v>
      </c>
      <c r="G315" s="313">
        <f t="shared" si="19"/>
        <v>1120</v>
      </c>
      <c r="H315" s="383">
        <f t="shared" si="20"/>
        <v>1120</v>
      </c>
      <c r="I315" s="364">
        <v>45650</v>
      </c>
    </row>
    <row r="316" spans="1:9" x14ac:dyDescent="0.25">
      <c r="A316" s="381">
        <v>302</v>
      </c>
      <c r="B316" s="381" t="s">
        <v>2174</v>
      </c>
      <c r="C316" s="381" t="s">
        <v>2154</v>
      </c>
      <c r="D316" s="381" t="s">
        <v>74</v>
      </c>
      <c r="E316" s="363">
        <v>1160</v>
      </c>
      <c r="F316" s="387">
        <v>0</v>
      </c>
      <c r="G316" s="313">
        <f t="shared" si="19"/>
        <v>1160</v>
      </c>
      <c r="H316" s="383">
        <f t="shared" si="20"/>
        <v>1160</v>
      </c>
      <c r="I316" s="364">
        <v>45650</v>
      </c>
    </row>
    <row r="317" spans="1:9" x14ac:dyDescent="0.25">
      <c r="A317" s="381">
        <v>303</v>
      </c>
      <c r="B317" s="381" t="s">
        <v>2183</v>
      </c>
      <c r="C317" s="381" t="s">
        <v>2184</v>
      </c>
      <c r="D317" s="381" t="s">
        <v>74</v>
      </c>
      <c r="E317" s="363">
        <v>1168.8499999999999</v>
      </c>
      <c r="F317" s="387">
        <v>0</v>
      </c>
      <c r="G317" s="313">
        <f t="shared" si="19"/>
        <v>1168.8499999999999</v>
      </c>
      <c r="H317" s="383">
        <f t="shared" si="20"/>
        <v>1168.8499999999999</v>
      </c>
      <c r="I317" s="364">
        <v>45650</v>
      </c>
    </row>
    <row r="318" spans="1:9" x14ac:dyDescent="0.25">
      <c r="A318" s="381">
        <v>304</v>
      </c>
      <c r="B318" s="381" t="s">
        <v>2161</v>
      </c>
      <c r="C318" s="381" t="s">
        <v>2162</v>
      </c>
      <c r="D318" s="381" t="s">
        <v>74</v>
      </c>
      <c r="E318" s="363">
        <v>1270</v>
      </c>
      <c r="F318" s="387">
        <v>0</v>
      </c>
      <c r="G318" s="313">
        <f t="shared" si="19"/>
        <v>1270</v>
      </c>
      <c r="H318" s="383">
        <f t="shared" si="20"/>
        <v>1270</v>
      </c>
      <c r="I318" s="364">
        <v>45650</v>
      </c>
    </row>
    <row r="319" spans="1:9" x14ac:dyDescent="0.25">
      <c r="A319" s="381">
        <v>305</v>
      </c>
      <c r="B319" s="381" t="s">
        <v>2192</v>
      </c>
      <c r="C319" s="381" t="s">
        <v>2184</v>
      </c>
      <c r="D319" s="388" t="s">
        <v>74</v>
      </c>
      <c r="E319" s="363">
        <v>1454.05</v>
      </c>
      <c r="F319" s="387">
        <v>0</v>
      </c>
      <c r="G319" s="313">
        <f t="shared" si="19"/>
        <v>1454.05</v>
      </c>
      <c r="H319" s="383">
        <f t="shared" si="20"/>
        <v>1454.05</v>
      </c>
      <c r="I319" s="364">
        <v>45650</v>
      </c>
    </row>
    <row r="320" spans="1:9" x14ac:dyDescent="0.25">
      <c r="A320" s="381">
        <v>306</v>
      </c>
      <c r="B320" s="381" t="s">
        <v>2199</v>
      </c>
      <c r="C320" s="381" t="s">
        <v>2162</v>
      </c>
      <c r="D320" s="381" t="s">
        <v>74</v>
      </c>
      <c r="E320" s="363">
        <v>1610</v>
      </c>
      <c r="F320" s="387">
        <v>0</v>
      </c>
      <c r="G320" s="313">
        <f t="shared" si="19"/>
        <v>1610</v>
      </c>
      <c r="H320" s="383">
        <f t="shared" si="20"/>
        <v>1610</v>
      </c>
      <c r="I320" s="364">
        <v>45650</v>
      </c>
    </row>
    <row r="321" spans="1:9" x14ac:dyDescent="0.25">
      <c r="A321" s="381">
        <v>307</v>
      </c>
      <c r="B321" s="381" t="s">
        <v>2186</v>
      </c>
      <c r="C321" s="381" t="s">
        <v>2154</v>
      </c>
      <c r="D321" s="381" t="s">
        <v>74</v>
      </c>
      <c r="E321" s="363">
        <v>1840</v>
      </c>
      <c r="F321" s="387">
        <v>0</v>
      </c>
      <c r="G321" s="313">
        <f t="shared" si="19"/>
        <v>1840</v>
      </c>
      <c r="H321" s="383">
        <f t="shared" si="20"/>
        <v>1840</v>
      </c>
      <c r="I321" s="364">
        <v>45650</v>
      </c>
    </row>
    <row r="322" spans="1:9" x14ac:dyDescent="0.25">
      <c r="A322" s="381">
        <v>308</v>
      </c>
      <c r="B322" s="381" t="s">
        <v>2187</v>
      </c>
      <c r="C322" s="381" t="s">
        <v>2184</v>
      </c>
      <c r="D322" s="388" t="s">
        <v>74</v>
      </c>
      <c r="E322" s="363">
        <v>1940</v>
      </c>
      <c r="F322" s="387">
        <v>0</v>
      </c>
      <c r="G322" s="313">
        <f t="shared" si="19"/>
        <v>1940</v>
      </c>
      <c r="H322" s="383">
        <f t="shared" si="20"/>
        <v>1940</v>
      </c>
      <c r="I322" s="364">
        <v>45650</v>
      </c>
    </row>
    <row r="323" spans="1:9" x14ac:dyDescent="0.25">
      <c r="A323" s="381">
        <v>309</v>
      </c>
      <c r="B323" s="381" t="s">
        <v>2196</v>
      </c>
      <c r="C323" s="381" t="s">
        <v>2184</v>
      </c>
      <c r="D323" s="388" t="s">
        <v>74</v>
      </c>
      <c r="E323" s="363">
        <v>2425</v>
      </c>
      <c r="F323" s="387">
        <v>0</v>
      </c>
      <c r="G323" s="313">
        <f t="shared" si="19"/>
        <v>2425</v>
      </c>
      <c r="H323" s="383">
        <f t="shared" si="20"/>
        <v>2425</v>
      </c>
      <c r="I323" s="364">
        <v>45650</v>
      </c>
    </row>
    <row r="324" spans="1:9" x14ac:dyDescent="0.25">
      <c r="A324" s="381">
        <v>310</v>
      </c>
      <c r="B324" s="381" t="s">
        <v>2200</v>
      </c>
      <c r="C324" s="381" t="s">
        <v>2162</v>
      </c>
      <c r="D324" s="381" t="s">
        <v>74</v>
      </c>
      <c r="E324" s="363">
        <v>2535</v>
      </c>
      <c r="F324" s="387">
        <v>0</v>
      </c>
      <c r="G324" s="313">
        <f t="shared" si="19"/>
        <v>2535</v>
      </c>
      <c r="H324" s="383">
        <f t="shared" si="20"/>
        <v>2535</v>
      </c>
      <c r="I324" s="364">
        <v>45650</v>
      </c>
    </row>
    <row r="325" spans="1:9" x14ac:dyDescent="0.25">
      <c r="A325" s="381">
        <v>311</v>
      </c>
      <c r="B325" s="381" t="s">
        <v>2188</v>
      </c>
      <c r="C325" s="381" t="s">
        <v>2184</v>
      </c>
      <c r="D325" s="388" t="s">
        <v>74</v>
      </c>
      <c r="E325" s="363">
        <v>2910</v>
      </c>
      <c r="F325" s="387">
        <v>0</v>
      </c>
      <c r="G325" s="313">
        <f t="shared" si="19"/>
        <v>2910</v>
      </c>
      <c r="H325" s="383">
        <f t="shared" si="20"/>
        <v>2910</v>
      </c>
      <c r="I325" s="364">
        <v>45650</v>
      </c>
    </row>
    <row r="326" spans="1:9" x14ac:dyDescent="0.25">
      <c r="A326" s="381">
        <v>312</v>
      </c>
      <c r="B326" s="381" t="s">
        <v>2189</v>
      </c>
      <c r="C326" s="381" t="s">
        <v>2154</v>
      </c>
      <c r="D326" s="381" t="s">
        <v>74</v>
      </c>
      <c r="E326" s="363">
        <v>3240</v>
      </c>
      <c r="F326" s="387">
        <v>0</v>
      </c>
      <c r="G326" s="313">
        <f t="shared" si="19"/>
        <v>3240</v>
      </c>
      <c r="H326" s="383">
        <f t="shared" si="20"/>
        <v>3240</v>
      </c>
      <c r="I326" s="364">
        <v>45650</v>
      </c>
    </row>
    <row r="327" spans="1:9" x14ac:dyDescent="0.25">
      <c r="A327" s="381">
        <v>313</v>
      </c>
      <c r="B327" s="381" t="s">
        <v>2195</v>
      </c>
      <c r="C327" s="381" t="s">
        <v>2184</v>
      </c>
      <c r="D327" s="388" t="s">
        <v>74</v>
      </c>
      <c r="E327" s="363">
        <v>3467.75</v>
      </c>
      <c r="F327" s="387">
        <v>0</v>
      </c>
      <c r="G327" s="313">
        <f t="shared" si="19"/>
        <v>3467.75</v>
      </c>
      <c r="H327" s="383">
        <f t="shared" si="20"/>
        <v>3467.75</v>
      </c>
      <c r="I327" s="364">
        <v>45650</v>
      </c>
    </row>
    <row r="328" spans="1:9" x14ac:dyDescent="0.25">
      <c r="A328" s="381">
        <v>314</v>
      </c>
      <c r="B328" s="381" t="s">
        <v>2219</v>
      </c>
      <c r="C328" s="381" t="s">
        <v>2184</v>
      </c>
      <c r="D328" s="388" t="s">
        <v>74</v>
      </c>
      <c r="E328" s="363">
        <v>4081.75</v>
      </c>
      <c r="F328" s="387">
        <v>0</v>
      </c>
      <c r="G328" s="313">
        <f t="shared" si="19"/>
        <v>4081.75</v>
      </c>
      <c r="H328" s="383">
        <f t="shared" si="20"/>
        <v>4081.75</v>
      </c>
      <c r="I328" s="364">
        <v>45650</v>
      </c>
    </row>
    <row r="329" spans="1:9" x14ac:dyDescent="0.25">
      <c r="A329" s="381">
        <v>315</v>
      </c>
      <c r="B329" s="381" t="s">
        <v>2163</v>
      </c>
      <c r="C329" s="381" t="s">
        <v>2154</v>
      </c>
      <c r="D329" s="381" t="s">
        <v>74</v>
      </c>
      <c r="E329" s="363">
        <v>4320</v>
      </c>
      <c r="F329" s="387">
        <v>0</v>
      </c>
      <c r="G329" s="313">
        <f t="shared" si="19"/>
        <v>4320</v>
      </c>
      <c r="H329" s="383">
        <f t="shared" si="20"/>
        <v>4320</v>
      </c>
      <c r="I329" s="364">
        <v>45650</v>
      </c>
    </row>
    <row r="330" spans="1:9" x14ac:dyDescent="0.25">
      <c r="A330" s="381">
        <v>316</v>
      </c>
      <c r="B330" s="381" t="s">
        <v>2197</v>
      </c>
      <c r="C330" s="381" t="s">
        <v>2184</v>
      </c>
      <c r="D330" s="388" t="s">
        <v>74</v>
      </c>
      <c r="E330" s="363">
        <v>4994.3</v>
      </c>
      <c r="F330" s="387">
        <v>0</v>
      </c>
      <c r="G330" s="313">
        <f t="shared" si="19"/>
        <v>4994.3</v>
      </c>
      <c r="H330" s="383">
        <f t="shared" si="20"/>
        <v>4994.3</v>
      </c>
      <c r="I330" s="364">
        <v>45650</v>
      </c>
    </row>
    <row r="331" spans="1:9" x14ac:dyDescent="0.25">
      <c r="A331" s="381">
        <v>317</v>
      </c>
      <c r="B331" s="381" t="s">
        <v>2165</v>
      </c>
      <c r="C331" s="381" t="s">
        <v>2154</v>
      </c>
      <c r="D331" s="381" t="s">
        <v>74</v>
      </c>
      <c r="E331" s="363">
        <v>6900</v>
      </c>
      <c r="F331" s="387">
        <v>0</v>
      </c>
      <c r="G331" s="313">
        <f t="shared" si="19"/>
        <v>6900</v>
      </c>
      <c r="H331" s="383">
        <f t="shared" si="20"/>
        <v>6900</v>
      </c>
      <c r="I331" s="364">
        <v>45650</v>
      </c>
    </row>
    <row r="332" spans="1:9" x14ac:dyDescent="0.25">
      <c r="A332" s="381">
        <v>318</v>
      </c>
      <c r="B332" s="381" t="s">
        <v>2164</v>
      </c>
      <c r="C332" s="381" t="s">
        <v>2154</v>
      </c>
      <c r="D332" s="381" t="s">
        <v>74</v>
      </c>
      <c r="E332" s="363">
        <v>15115</v>
      </c>
      <c r="F332" s="387">
        <v>0</v>
      </c>
      <c r="G332" s="313">
        <f t="shared" si="19"/>
        <v>15115</v>
      </c>
      <c r="H332" s="383">
        <f t="shared" si="20"/>
        <v>15115</v>
      </c>
      <c r="I332" s="364">
        <v>45650</v>
      </c>
    </row>
    <row r="333" spans="1:9" x14ac:dyDescent="0.25">
      <c r="A333" s="381">
        <v>319</v>
      </c>
      <c r="B333" s="381" t="s">
        <v>2198</v>
      </c>
      <c r="C333" s="381" t="s">
        <v>2154</v>
      </c>
      <c r="D333" s="381" t="s">
        <v>74</v>
      </c>
      <c r="E333" s="363">
        <v>18400</v>
      </c>
      <c r="F333" s="387">
        <v>0</v>
      </c>
      <c r="G333" s="313">
        <f t="shared" si="19"/>
        <v>18400</v>
      </c>
      <c r="H333" s="383">
        <f t="shared" si="20"/>
        <v>18400</v>
      </c>
      <c r="I333" s="364">
        <v>45650</v>
      </c>
    </row>
    <row r="334" spans="1:9" x14ac:dyDescent="0.25">
      <c r="A334" s="381">
        <v>320</v>
      </c>
      <c r="B334" s="381" t="s">
        <v>2217</v>
      </c>
      <c r="C334" s="381" t="s">
        <v>2162</v>
      </c>
      <c r="D334" s="388" t="s">
        <v>74</v>
      </c>
      <c r="E334" s="363">
        <v>19440</v>
      </c>
      <c r="F334" s="387">
        <v>0</v>
      </c>
      <c r="G334" s="313">
        <f t="shared" si="19"/>
        <v>19440</v>
      </c>
      <c r="H334" s="383">
        <f t="shared" si="20"/>
        <v>19440</v>
      </c>
      <c r="I334" s="364">
        <v>45650</v>
      </c>
    </row>
    <row r="335" spans="1:9" x14ac:dyDescent="0.25">
      <c r="A335" s="381">
        <v>321</v>
      </c>
      <c r="B335" s="381" t="s">
        <v>2166</v>
      </c>
      <c r="C335" s="381" t="s">
        <v>2154</v>
      </c>
      <c r="D335" s="381" t="s">
        <v>74</v>
      </c>
      <c r="E335" s="363">
        <v>19965</v>
      </c>
      <c r="F335" s="387">
        <v>0</v>
      </c>
      <c r="G335" s="313">
        <f t="shared" si="19"/>
        <v>19965</v>
      </c>
      <c r="H335" s="383">
        <f t="shared" si="20"/>
        <v>19965</v>
      </c>
      <c r="I335" s="364">
        <v>45650</v>
      </c>
    </row>
    <row r="336" spans="1:9" x14ac:dyDescent="0.25">
      <c r="A336" s="381">
        <v>322</v>
      </c>
      <c r="B336" s="381" t="s">
        <v>2190</v>
      </c>
      <c r="C336" s="381" t="s">
        <v>2154</v>
      </c>
      <c r="D336" s="381" t="s">
        <v>74</v>
      </c>
      <c r="E336" s="363">
        <v>22320</v>
      </c>
      <c r="F336" s="387">
        <v>0</v>
      </c>
      <c r="G336" s="313">
        <f t="shared" si="19"/>
        <v>22320</v>
      </c>
      <c r="H336" s="383">
        <f t="shared" si="20"/>
        <v>22320</v>
      </c>
      <c r="I336" s="364">
        <v>45650</v>
      </c>
    </row>
    <row r="337" spans="1:9" x14ac:dyDescent="0.25">
      <c r="A337" s="381">
        <v>323</v>
      </c>
      <c r="B337" s="381" t="s">
        <v>2169</v>
      </c>
      <c r="C337" s="381" t="s">
        <v>2170</v>
      </c>
      <c r="D337" s="381" t="s">
        <v>74</v>
      </c>
      <c r="E337" s="363">
        <v>24676</v>
      </c>
      <c r="F337" s="387">
        <v>0</v>
      </c>
      <c r="G337" s="313">
        <f t="shared" si="19"/>
        <v>24676</v>
      </c>
      <c r="H337" s="383">
        <f t="shared" si="20"/>
        <v>24676</v>
      </c>
      <c r="I337" s="364">
        <v>45650</v>
      </c>
    </row>
    <row r="338" spans="1:9" x14ac:dyDescent="0.25">
      <c r="A338" s="381">
        <v>324</v>
      </c>
      <c r="B338" s="381" t="s">
        <v>2203</v>
      </c>
      <c r="C338" s="381" t="s">
        <v>2162</v>
      </c>
      <c r="D338" s="381" t="s">
        <v>74</v>
      </c>
      <c r="E338" s="363">
        <v>26587.65</v>
      </c>
      <c r="F338" s="387">
        <v>0</v>
      </c>
      <c r="G338" s="313">
        <f t="shared" si="19"/>
        <v>26587.65</v>
      </c>
      <c r="H338" s="383">
        <f t="shared" si="20"/>
        <v>26587.65</v>
      </c>
      <c r="I338" s="364">
        <v>45650</v>
      </c>
    </row>
    <row r="339" spans="1:9" x14ac:dyDescent="0.25">
      <c r="A339" s="381">
        <v>325</v>
      </c>
      <c r="B339" s="381" t="s">
        <v>2218</v>
      </c>
      <c r="C339" s="381" t="s">
        <v>2154</v>
      </c>
      <c r="D339" s="381" t="s">
        <v>74</v>
      </c>
      <c r="E339" s="363">
        <v>30240</v>
      </c>
      <c r="F339" s="387">
        <v>0</v>
      </c>
      <c r="G339" s="313">
        <f t="shared" si="19"/>
        <v>30240</v>
      </c>
      <c r="H339" s="383">
        <f t="shared" si="20"/>
        <v>30240</v>
      </c>
      <c r="I339" s="364">
        <v>45650</v>
      </c>
    </row>
    <row r="340" spans="1:9" x14ac:dyDescent="0.25">
      <c r="A340" s="381">
        <v>326</v>
      </c>
      <c r="B340" s="381" t="s">
        <v>2209</v>
      </c>
      <c r="C340" s="381" t="s">
        <v>2162</v>
      </c>
      <c r="D340" s="381" t="s">
        <v>74</v>
      </c>
      <c r="E340" s="363">
        <v>96799</v>
      </c>
      <c r="F340" s="387">
        <v>0</v>
      </c>
      <c r="G340" s="313">
        <f t="shared" si="19"/>
        <v>96799</v>
      </c>
      <c r="H340" s="383">
        <f t="shared" si="20"/>
        <v>96799</v>
      </c>
      <c r="I340" s="364">
        <v>45650</v>
      </c>
    </row>
    <row r="341" spans="1:9" x14ac:dyDescent="0.25">
      <c r="A341" s="381">
        <v>327</v>
      </c>
      <c r="B341" s="381" t="s">
        <v>2210</v>
      </c>
      <c r="C341" s="381" t="s">
        <v>2162</v>
      </c>
      <c r="D341" s="381" t="s">
        <v>74</v>
      </c>
      <c r="E341" s="363">
        <v>136862</v>
      </c>
      <c r="F341" s="387">
        <v>0</v>
      </c>
      <c r="G341" s="313">
        <f t="shared" si="19"/>
        <v>136862</v>
      </c>
      <c r="H341" s="383">
        <f t="shared" si="20"/>
        <v>136862</v>
      </c>
      <c r="I341" s="364">
        <v>45650</v>
      </c>
    </row>
    <row r="342" spans="1:9" x14ac:dyDescent="0.25">
      <c r="A342" s="381">
        <v>328</v>
      </c>
      <c r="B342" s="381" t="s">
        <v>2208</v>
      </c>
      <c r="C342" s="381" t="s">
        <v>2179</v>
      </c>
      <c r="D342" s="381" t="s">
        <v>74</v>
      </c>
      <c r="E342" s="363">
        <v>435355.55</v>
      </c>
      <c r="F342" s="387">
        <v>0</v>
      </c>
      <c r="G342" s="313">
        <f t="shared" si="19"/>
        <v>435355.55</v>
      </c>
      <c r="H342" s="383">
        <f t="shared" si="20"/>
        <v>435355.55</v>
      </c>
      <c r="I342" s="364">
        <v>45650</v>
      </c>
    </row>
    <row r="343" spans="1:9" x14ac:dyDescent="0.25">
      <c r="A343" s="381"/>
      <c r="B343" s="381"/>
      <c r="C343" s="381"/>
      <c r="D343" s="381"/>
      <c r="E343" s="385">
        <f>SUM(E307:E342)</f>
        <v>13948655.050000001</v>
      </c>
      <c r="F343" s="385">
        <f t="shared" ref="F343:H343" si="21">SUM(F307:F342)</f>
        <v>0</v>
      </c>
      <c r="G343" s="385">
        <f t="shared" si="21"/>
        <v>13948655.050000001</v>
      </c>
      <c r="H343" s="385">
        <f t="shared" si="21"/>
        <v>13948655.050000001</v>
      </c>
      <c r="I343" s="364"/>
    </row>
    <row r="344" spans="1:9" x14ac:dyDescent="0.25">
      <c r="A344" s="423" t="s">
        <v>75</v>
      </c>
      <c r="B344" s="424"/>
      <c r="C344" s="424"/>
      <c r="D344" s="424"/>
      <c r="E344" s="424"/>
      <c r="F344" s="424"/>
      <c r="G344" s="424"/>
      <c r="H344" s="424"/>
      <c r="I344" s="425"/>
    </row>
    <row r="345" spans="1:9" x14ac:dyDescent="0.25">
      <c r="A345" s="381">
        <v>329</v>
      </c>
      <c r="B345" s="381" t="s">
        <v>2178</v>
      </c>
      <c r="C345" s="381" t="s">
        <v>2179</v>
      </c>
      <c r="D345" s="364" t="s">
        <v>74</v>
      </c>
      <c r="E345" s="363">
        <v>6973769.4500000002</v>
      </c>
      <c r="F345" s="387">
        <v>0</v>
      </c>
      <c r="G345" s="313">
        <f t="shared" ref="G345:G408" si="22">E345-F345</f>
        <v>6973769.4500000002</v>
      </c>
      <c r="H345" s="383">
        <f t="shared" ref="H345:H408" si="23">G345</f>
        <v>6973769.4500000002</v>
      </c>
      <c r="I345" s="364">
        <v>45658</v>
      </c>
    </row>
    <row r="346" spans="1:9" x14ac:dyDescent="0.25">
      <c r="A346" s="381">
        <v>330</v>
      </c>
      <c r="B346" s="381" t="s">
        <v>2180</v>
      </c>
      <c r="C346" s="381" t="s">
        <v>2179</v>
      </c>
      <c r="D346" s="364" t="s">
        <v>74</v>
      </c>
      <c r="E346" s="389">
        <v>7085716.9500000002</v>
      </c>
      <c r="F346" s="387">
        <v>0</v>
      </c>
      <c r="G346" s="313">
        <f t="shared" si="22"/>
        <v>7085716.9500000002</v>
      </c>
      <c r="H346" s="383">
        <f t="shared" si="23"/>
        <v>7085716.9500000002</v>
      </c>
      <c r="I346" s="364">
        <v>45658</v>
      </c>
    </row>
    <row r="347" spans="1:9" x14ac:dyDescent="0.25">
      <c r="A347" s="381">
        <v>331</v>
      </c>
      <c r="B347" s="381" t="s">
        <v>2153</v>
      </c>
      <c r="C347" s="381" t="s">
        <v>2154</v>
      </c>
      <c r="D347" s="381" t="s">
        <v>76</v>
      </c>
      <c r="E347" s="363">
        <v>360</v>
      </c>
      <c r="F347" s="387">
        <v>0</v>
      </c>
      <c r="G347" s="313">
        <f t="shared" si="22"/>
        <v>360</v>
      </c>
      <c r="H347" s="383">
        <f t="shared" si="23"/>
        <v>360</v>
      </c>
      <c r="I347" s="364">
        <v>45658</v>
      </c>
    </row>
    <row r="348" spans="1:9" x14ac:dyDescent="0.25">
      <c r="A348" s="381">
        <v>332</v>
      </c>
      <c r="B348" s="381" t="s">
        <v>2181</v>
      </c>
      <c r="C348" s="381" t="s">
        <v>2154</v>
      </c>
      <c r="D348" s="381" t="s">
        <v>76</v>
      </c>
      <c r="E348" s="363">
        <v>480</v>
      </c>
      <c r="F348" s="387">
        <v>0</v>
      </c>
      <c r="G348" s="313">
        <f t="shared" si="22"/>
        <v>480</v>
      </c>
      <c r="H348" s="383">
        <f t="shared" si="23"/>
        <v>480</v>
      </c>
      <c r="I348" s="364">
        <v>45658</v>
      </c>
    </row>
    <row r="349" spans="1:9" x14ac:dyDescent="0.25">
      <c r="A349" s="381">
        <v>333</v>
      </c>
      <c r="B349" s="381" t="s">
        <v>2155</v>
      </c>
      <c r="C349" s="381" t="s">
        <v>2154</v>
      </c>
      <c r="D349" s="381" t="s">
        <v>76</v>
      </c>
      <c r="E349" s="363">
        <v>480</v>
      </c>
      <c r="F349" s="387">
        <v>0</v>
      </c>
      <c r="G349" s="313">
        <f t="shared" si="22"/>
        <v>480</v>
      </c>
      <c r="H349" s="383">
        <f t="shared" si="23"/>
        <v>480</v>
      </c>
      <c r="I349" s="364">
        <v>45658</v>
      </c>
    </row>
    <row r="350" spans="1:9" x14ac:dyDescent="0.25">
      <c r="A350" s="381">
        <v>334</v>
      </c>
      <c r="B350" s="381" t="s">
        <v>2156</v>
      </c>
      <c r="C350" s="381" t="s">
        <v>2154</v>
      </c>
      <c r="D350" s="381" t="s">
        <v>76</v>
      </c>
      <c r="E350" s="363">
        <v>780</v>
      </c>
      <c r="F350" s="387">
        <v>0</v>
      </c>
      <c r="G350" s="313">
        <f t="shared" si="22"/>
        <v>780</v>
      </c>
      <c r="H350" s="383">
        <f t="shared" si="23"/>
        <v>780</v>
      </c>
      <c r="I350" s="364">
        <v>45658</v>
      </c>
    </row>
    <row r="351" spans="1:9" x14ac:dyDescent="0.25">
      <c r="A351" s="381">
        <v>335</v>
      </c>
      <c r="B351" s="381" t="s">
        <v>2173</v>
      </c>
      <c r="C351" s="381" t="s">
        <v>2162</v>
      </c>
      <c r="D351" s="381" t="s">
        <v>76</v>
      </c>
      <c r="E351" s="363">
        <v>880</v>
      </c>
      <c r="F351" s="387">
        <v>0</v>
      </c>
      <c r="G351" s="313">
        <f t="shared" si="22"/>
        <v>880</v>
      </c>
      <c r="H351" s="383">
        <f t="shared" si="23"/>
        <v>880</v>
      </c>
      <c r="I351" s="364">
        <v>45658</v>
      </c>
    </row>
    <row r="352" spans="1:9" x14ac:dyDescent="0.25">
      <c r="A352" s="381">
        <v>336</v>
      </c>
      <c r="B352" s="381" t="s">
        <v>2159</v>
      </c>
      <c r="C352" s="381" t="s">
        <v>2154</v>
      </c>
      <c r="D352" s="381" t="s">
        <v>76</v>
      </c>
      <c r="E352" s="363">
        <v>1020</v>
      </c>
      <c r="F352" s="387">
        <v>0</v>
      </c>
      <c r="G352" s="313">
        <f t="shared" si="22"/>
        <v>1020</v>
      </c>
      <c r="H352" s="383">
        <f t="shared" si="23"/>
        <v>1020</v>
      </c>
      <c r="I352" s="364">
        <v>45658</v>
      </c>
    </row>
    <row r="353" spans="1:9" x14ac:dyDescent="0.25">
      <c r="A353" s="381">
        <v>337</v>
      </c>
      <c r="B353" s="381" t="s">
        <v>2182</v>
      </c>
      <c r="C353" s="381" t="s">
        <v>2154</v>
      </c>
      <c r="D353" s="381" t="s">
        <v>76</v>
      </c>
      <c r="E353" s="363">
        <v>1120</v>
      </c>
      <c r="F353" s="387">
        <v>0</v>
      </c>
      <c r="G353" s="313">
        <f t="shared" si="22"/>
        <v>1120</v>
      </c>
      <c r="H353" s="383">
        <f t="shared" si="23"/>
        <v>1120</v>
      </c>
      <c r="I353" s="364">
        <v>45658</v>
      </c>
    </row>
    <row r="354" spans="1:9" x14ac:dyDescent="0.25">
      <c r="A354" s="381">
        <v>338</v>
      </c>
      <c r="B354" s="381" t="s">
        <v>2174</v>
      </c>
      <c r="C354" s="381" t="s">
        <v>2154</v>
      </c>
      <c r="D354" s="381" t="s">
        <v>76</v>
      </c>
      <c r="E354" s="363">
        <v>1160</v>
      </c>
      <c r="F354" s="387">
        <v>0</v>
      </c>
      <c r="G354" s="313">
        <f t="shared" si="22"/>
        <v>1160</v>
      </c>
      <c r="H354" s="383">
        <f t="shared" si="23"/>
        <v>1160</v>
      </c>
      <c r="I354" s="364">
        <v>45658</v>
      </c>
    </row>
    <row r="355" spans="1:9" x14ac:dyDescent="0.25">
      <c r="A355" s="381">
        <v>339</v>
      </c>
      <c r="B355" s="381" t="s">
        <v>2183</v>
      </c>
      <c r="C355" s="381" t="s">
        <v>2184</v>
      </c>
      <c r="D355" s="381" t="s">
        <v>76</v>
      </c>
      <c r="E355" s="363">
        <v>1168.8499999999999</v>
      </c>
      <c r="F355" s="387">
        <v>0</v>
      </c>
      <c r="G355" s="313">
        <f t="shared" si="22"/>
        <v>1168.8499999999999</v>
      </c>
      <c r="H355" s="383">
        <f t="shared" si="23"/>
        <v>1168.8499999999999</v>
      </c>
      <c r="I355" s="364">
        <v>45658</v>
      </c>
    </row>
    <row r="356" spans="1:9" x14ac:dyDescent="0.25">
      <c r="A356" s="381">
        <v>340</v>
      </c>
      <c r="B356" s="381" t="s">
        <v>2161</v>
      </c>
      <c r="C356" s="381" t="s">
        <v>2162</v>
      </c>
      <c r="D356" s="381" t="s">
        <v>76</v>
      </c>
      <c r="E356" s="363">
        <v>1270</v>
      </c>
      <c r="F356" s="387">
        <v>0</v>
      </c>
      <c r="G356" s="313">
        <f t="shared" si="22"/>
        <v>1270</v>
      </c>
      <c r="H356" s="383">
        <f t="shared" si="23"/>
        <v>1270</v>
      </c>
      <c r="I356" s="364">
        <v>45658</v>
      </c>
    </row>
    <row r="357" spans="1:9" x14ac:dyDescent="0.25">
      <c r="A357" s="381">
        <v>341</v>
      </c>
      <c r="B357" s="381" t="s">
        <v>2192</v>
      </c>
      <c r="C357" s="381" t="s">
        <v>2184</v>
      </c>
      <c r="D357" s="381" t="s">
        <v>76</v>
      </c>
      <c r="E357" s="363">
        <v>1454.05</v>
      </c>
      <c r="F357" s="387">
        <v>0</v>
      </c>
      <c r="G357" s="313">
        <f t="shared" si="22"/>
        <v>1454.05</v>
      </c>
      <c r="H357" s="383">
        <f t="shared" si="23"/>
        <v>1454.05</v>
      </c>
      <c r="I357" s="364">
        <v>45658</v>
      </c>
    </row>
    <row r="358" spans="1:9" x14ac:dyDescent="0.25">
      <c r="A358" s="381">
        <v>342</v>
      </c>
      <c r="B358" s="381" t="s">
        <v>2193</v>
      </c>
      <c r="C358" s="381" t="s">
        <v>2184</v>
      </c>
      <c r="D358" s="381" t="s">
        <v>76</v>
      </c>
      <c r="E358" s="363">
        <v>1455</v>
      </c>
      <c r="F358" s="387">
        <v>0</v>
      </c>
      <c r="G358" s="313">
        <f t="shared" si="22"/>
        <v>1455</v>
      </c>
      <c r="H358" s="383">
        <f t="shared" si="23"/>
        <v>1455</v>
      </c>
      <c r="I358" s="364">
        <v>45658</v>
      </c>
    </row>
    <row r="359" spans="1:9" x14ac:dyDescent="0.25">
      <c r="A359" s="381">
        <v>343</v>
      </c>
      <c r="B359" s="381" t="s">
        <v>2199</v>
      </c>
      <c r="C359" s="381" t="s">
        <v>2162</v>
      </c>
      <c r="D359" s="381" t="s">
        <v>76</v>
      </c>
      <c r="E359" s="363">
        <v>1610</v>
      </c>
      <c r="F359" s="387">
        <v>0</v>
      </c>
      <c r="G359" s="313">
        <f t="shared" si="22"/>
        <v>1610</v>
      </c>
      <c r="H359" s="383">
        <f t="shared" si="23"/>
        <v>1610</v>
      </c>
      <c r="I359" s="364">
        <v>45658</v>
      </c>
    </row>
    <row r="360" spans="1:9" x14ac:dyDescent="0.25">
      <c r="A360" s="381">
        <v>344</v>
      </c>
      <c r="B360" s="381" t="s">
        <v>2160</v>
      </c>
      <c r="C360" s="381" t="s">
        <v>2154</v>
      </c>
      <c r="D360" s="381" t="s">
        <v>76</v>
      </c>
      <c r="E360" s="363">
        <v>1840</v>
      </c>
      <c r="F360" s="387">
        <v>0</v>
      </c>
      <c r="G360" s="313">
        <f t="shared" si="22"/>
        <v>1840</v>
      </c>
      <c r="H360" s="383">
        <f t="shared" si="23"/>
        <v>1840</v>
      </c>
      <c r="I360" s="364">
        <v>45658</v>
      </c>
    </row>
    <row r="361" spans="1:9" x14ac:dyDescent="0.25">
      <c r="A361" s="381">
        <v>345</v>
      </c>
      <c r="B361" s="381" t="s">
        <v>2187</v>
      </c>
      <c r="C361" s="381" t="s">
        <v>2184</v>
      </c>
      <c r="D361" s="381" t="s">
        <v>76</v>
      </c>
      <c r="E361" s="363">
        <v>1940</v>
      </c>
      <c r="F361" s="387">
        <v>0</v>
      </c>
      <c r="G361" s="313">
        <f t="shared" si="22"/>
        <v>1940</v>
      </c>
      <c r="H361" s="383">
        <f t="shared" si="23"/>
        <v>1940</v>
      </c>
      <c r="I361" s="364">
        <v>45658</v>
      </c>
    </row>
    <row r="362" spans="1:9" x14ac:dyDescent="0.25">
      <c r="A362" s="381">
        <v>346</v>
      </c>
      <c r="B362" s="381" t="s">
        <v>2196</v>
      </c>
      <c r="C362" s="381" t="s">
        <v>2184</v>
      </c>
      <c r="D362" s="381" t="s">
        <v>76</v>
      </c>
      <c r="E362" s="363">
        <v>2425</v>
      </c>
      <c r="F362" s="387">
        <v>0</v>
      </c>
      <c r="G362" s="313">
        <f t="shared" si="22"/>
        <v>2425</v>
      </c>
      <c r="H362" s="383">
        <f t="shared" si="23"/>
        <v>2425</v>
      </c>
      <c r="I362" s="364">
        <v>45658</v>
      </c>
    </row>
    <row r="363" spans="1:9" x14ac:dyDescent="0.25">
      <c r="A363" s="381">
        <v>347</v>
      </c>
      <c r="B363" s="381" t="s">
        <v>2220</v>
      </c>
      <c r="C363" s="381" t="s">
        <v>2184</v>
      </c>
      <c r="D363" s="381" t="s">
        <v>76</v>
      </c>
      <c r="E363" s="363">
        <v>2437.6</v>
      </c>
      <c r="F363" s="387">
        <v>0</v>
      </c>
      <c r="G363" s="313">
        <f t="shared" si="22"/>
        <v>2437.6</v>
      </c>
      <c r="H363" s="383">
        <f t="shared" si="23"/>
        <v>2437.6</v>
      </c>
      <c r="I363" s="364">
        <v>45658</v>
      </c>
    </row>
    <row r="364" spans="1:9" x14ac:dyDescent="0.25">
      <c r="A364" s="381">
        <v>348</v>
      </c>
      <c r="B364" s="381" t="s">
        <v>2200</v>
      </c>
      <c r="C364" s="381" t="s">
        <v>2162</v>
      </c>
      <c r="D364" s="381" t="s">
        <v>76</v>
      </c>
      <c r="E364" s="363">
        <v>2535</v>
      </c>
      <c r="F364" s="387">
        <v>0</v>
      </c>
      <c r="G364" s="313">
        <f t="shared" si="22"/>
        <v>2535</v>
      </c>
      <c r="H364" s="383">
        <f t="shared" si="23"/>
        <v>2535</v>
      </c>
      <c r="I364" s="364">
        <v>45658</v>
      </c>
    </row>
    <row r="365" spans="1:9" x14ac:dyDescent="0.25">
      <c r="A365" s="381">
        <v>349</v>
      </c>
      <c r="B365" s="381" t="s">
        <v>2188</v>
      </c>
      <c r="C365" s="381" t="s">
        <v>2184</v>
      </c>
      <c r="D365" s="381" t="s">
        <v>76</v>
      </c>
      <c r="E365" s="363">
        <v>2910</v>
      </c>
      <c r="F365" s="387">
        <v>0</v>
      </c>
      <c r="G365" s="313">
        <f t="shared" si="22"/>
        <v>2910</v>
      </c>
      <c r="H365" s="383">
        <f t="shared" si="23"/>
        <v>2910</v>
      </c>
      <c r="I365" s="364">
        <v>45658</v>
      </c>
    </row>
    <row r="366" spans="1:9" x14ac:dyDescent="0.25">
      <c r="A366" s="381">
        <v>350</v>
      </c>
      <c r="B366" s="381" t="s">
        <v>2189</v>
      </c>
      <c r="C366" s="381" t="s">
        <v>2154</v>
      </c>
      <c r="D366" s="381" t="s">
        <v>76</v>
      </c>
      <c r="E366" s="363">
        <v>3240</v>
      </c>
      <c r="F366" s="387">
        <v>0</v>
      </c>
      <c r="G366" s="313">
        <f t="shared" si="22"/>
        <v>3240</v>
      </c>
      <c r="H366" s="383">
        <f t="shared" si="23"/>
        <v>3240</v>
      </c>
      <c r="I366" s="364">
        <v>45658</v>
      </c>
    </row>
    <row r="367" spans="1:9" x14ac:dyDescent="0.25">
      <c r="A367" s="381">
        <v>351</v>
      </c>
      <c r="B367" s="381" t="s">
        <v>2195</v>
      </c>
      <c r="C367" s="381" t="s">
        <v>2184</v>
      </c>
      <c r="D367" s="381" t="s">
        <v>76</v>
      </c>
      <c r="E367" s="363">
        <v>3467.75</v>
      </c>
      <c r="F367" s="387">
        <v>0</v>
      </c>
      <c r="G367" s="313">
        <f t="shared" si="22"/>
        <v>3467.75</v>
      </c>
      <c r="H367" s="383">
        <f t="shared" si="23"/>
        <v>3467.75</v>
      </c>
      <c r="I367" s="364">
        <v>45658</v>
      </c>
    </row>
    <row r="368" spans="1:9" x14ac:dyDescent="0.25">
      <c r="A368" s="381">
        <v>352</v>
      </c>
      <c r="B368" s="381" t="s">
        <v>2219</v>
      </c>
      <c r="C368" s="381" t="s">
        <v>2184</v>
      </c>
      <c r="D368" s="381" t="s">
        <v>76</v>
      </c>
      <c r="E368" s="363">
        <v>4081.75</v>
      </c>
      <c r="F368" s="387">
        <v>0</v>
      </c>
      <c r="G368" s="313">
        <f t="shared" si="22"/>
        <v>4081.75</v>
      </c>
      <c r="H368" s="383">
        <f t="shared" si="23"/>
        <v>4081.75</v>
      </c>
      <c r="I368" s="364">
        <v>45658</v>
      </c>
    </row>
    <row r="369" spans="1:9" x14ac:dyDescent="0.25">
      <c r="A369" s="381">
        <v>353</v>
      </c>
      <c r="B369" s="381" t="s">
        <v>2163</v>
      </c>
      <c r="C369" s="381" t="s">
        <v>2154</v>
      </c>
      <c r="D369" s="381" t="s">
        <v>76</v>
      </c>
      <c r="E369" s="363">
        <v>4320</v>
      </c>
      <c r="F369" s="387">
        <v>0</v>
      </c>
      <c r="G369" s="313">
        <f t="shared" si="22"/>
        <v>4320</v>
      </c>
      <c r="H369" s="383">
        <f t="shared" si="23"/>
        <v>4320</v>
      </c>
      <c r="I369" s="364">
        <v>45658</v>
      </c>
    </row>
    <row r="370" spans="1:9" x14ac:dyDescent="0.25">
      <c r="A370" s="381">
        <v>354</v>
      </c>
      <c r="B370" s="381" t="s">
        <v>2201</v>
      </c>
      <c r="C370" s="381" t="s">
        <v>2162</v>
      </c>
      <c r="D370" s="381" t="s">
        <v>76</v>
      </c>
      <c r="E370" s="363">
        <v>4980</v>
      </c>
      <c r="F370" s="387">
        <v>0</v>
      </c>
      <c r="G370" s="313">
        <f t="shared" si="22"/>
        <v>4980</v>
      </c>
      <c r="H370" s="383">
        <f t="shared" si="23"/>
        <v>4980</v>
      </c>
      <c r="I370" s="364">
        <v>45658</v>
      </c>
    </row>
    <row r="371" spans="1:9" x14ac:dyDescent="0.25">
      <c r="A371" s="381">
        <v>355</v>
      </c>
      <c r="B371" s="381" t="s">
        <v>2221</v>
      </c>
      <c r="C371" s="381" t="s">
        <v>2184</v>
      </c>
      <c r="D371" s="381" t="s">
        <v>76</v>
      </c>
      <c r="E371" s="363">
        <v>4994.3</v>
      </c>
      <c r="F371" s="387">
        <v>0</v>
      </c>
      <c r="G371" s="313">
        <f t="shared" si="22"/>
        <v>4994.3</v>
      </c>
      <c r="H371" s="383">
        <f t="shared" si="23"/>
        <v>4994.3</v>
      </c>
      <c r="I371" s="364">
        <v>45658</v>
      </c>
    </row>
    <row r="372" spans="1:9" x14ac:dyDescent="0.25">
      <c r="A372" s="381">
        <v>356</v>
      </c>
      <c r="B372" s="381" t="s">
        <v>2165</v>
      </c>
      <c r="C372" s="381" t="s">
        <v>2154</v>
      </c>
      <c r="D372" s="381" t="s">
        <v>76</v>
      </c>
      <c r="E372" s="363">
        <v>6900</v>
      </c>
      <c r="F372" s="387">
        <v>0</v>
      </c>
      <c r="G372" s="313">
        <f t="shared" si="22"/>
        <v>6900</v>
      </c>
      <c r="H372" s="383">
        <f t="shared" si="23"/>
        <v>6900</v>
      </c>
      <c r="I372" s="364">
        <v>45658</v>
      </c>
    </row>
    <row r="373" spans="1:9" x14ac:dyDescent="0.25">
      <c r="A373" s="381">
        <v>357</v>
      </c>
      <c r="B373" s="381" t="s">
        <v>2211</v>
      </c>
      <c r="C373" s="381" t="s">
        <v>2154</v>
      </c>
      <c r="D373" s="381" t="s">
        <v>76</v>
      </c>
      <c r="E373" s="363">
        <v>13480</v>
      </c>
      <c r="F373" s="387">
        <v>0</v>
      </c>
      <c r="G373" s="313">
        <f t="shared" si="22"/>
        <v>13480</v>
      </c>
      <c r="H373" s="383">
        <f t="shared" si="23"/>
        <v>13480</v>
      </c>
      <c r="I373" s="364">
        <v>45658</v>
      </c>
    </row>
    <row r="374" spans="1:9" x14ac:dyDescent="0.25">
      <c r="A374" s="381">
        <v>358</v>
      </c>
      <c r="B374" s="381" t="s">
        <v>2164</v>
      </c>
      <c r="C374" s="381" t="s">
        <v>2154</v>
      </c>
      <c r="D374" s="381" t="s">
        <v>76</v>
      </c>
      <c r="E374" s="363">
        <v>15115</v>
      </c>
      <c r="F374" s="387">
        <v>0</v>
      </c>
      <c r="G374" s="313">
        <f t="shared" si="22"/>
        <v>15115</v>
      </c>
      <c r="H374" s="383">
        <f t="shared" si="23"/>
        <v>15115</v>
      </c>
      <c r="I374" s="364">
        <v>45658</v>
      </c>
    </row>
    <row r="375" spans="1:9" x14ac:dyDescent="0.25">
      <c r="A375" s="381">
        <v>359</v>
      </c>
      <c r="B375" s="381" t="s">
        <v>2198</v>
      </c>
      <c r="C375" s="381" t="s">
        <v>2154</v>
      </c>
      <c r="D375" s="381" t="s">
        <v>76</v>
      </c>
      <c r="E375" s="363">
        <v>18400</v>
      </c>
      <c r="F375" s="387">
        <v>0</v>
      </c>
      <c r="G375" s="313">
        <f t="shared" si="22"/>
        <v>18400</v>
      </c>
      <c r="H375" s="383">
        <f t="shared" si="23"/>
        <v>18400</v>
      </c>
      <c r="I375" s="364">
        <v>45658</v>
      </c>
    </row>
    <row r="376" spans="1:9" x14ac:dyDescent="0.25">
      <c r="A376" s="381">
        <v>360</v>
      </c>
      <c r="B376" s="381" t="s">
        <v>2217</v>
      </c>
      <c r="C376" s="381" t="s">
        <v>2162</v>
      </c>
      <c r="D376" s="381" t="s">
        <v>76</v>
      </c>
      <c r="E376" s="363">
        <v>19440</v>
      </c>
      <c r="F376" s="387">
        <v>0</v>
      </c>
      <c r="G376" s="313">
        <f t="shared" si="22"/>
        <v>19440</v>
      </c>
      <c r="H376" s="383">
        <f t="shared" si="23"/>
        <v>19440</v>
      </c>
      <c r="I376" s="364">
        <v>45658</v>
      </c>
    </row>
    <row r="377" spans="1:9" x14ac:dyDescent="0.25">
      <c r="A377" s="381">
        <v>361</v>
      </c>
      <c r="B377" s="381" t="s">
        <v>2166</v>
      </c>
      <c r="C377" s="381" t="s">
        <v>2154</v>
      </c>
      <c r="D377" s="381" t="s">
        <v>76</v>
      </c>
      <c r="E377" s="363">
        <v>23277</v>
      </c>
      <c r="F377" s="387">
        <v>0</v>
      </c>
      <c r="G377" s="313">
        <f t="shared" si="22"/>
        <v>23277</v>
      </c>
      <c r="H377" s="383">
        <f t="shared" si="23"/>
        <v>23277</v>
      </c>
      <c r="I377" s="364">
        <v>45658</v>
      </c>
    </row>
    <row r="378" spans="1:9" x14ac:dyDescent="0.25">
      <c r="A378" s="381">
        <v>362</v>
      </c>
      <c r="B378" s="381" t="s">
        <v>2169</v>
      </c>
      <c r="C378" s="381" t="s">
        <v>2222</v>
      </c>
      <c r="D378" s="381" t="s">
        <v>76</v>
      </c>
      <c r="E378" s="363">
        <v>24676</v>
      </c>
      <c r="F378" s="387">
        <v>0</v>
      </c>
      <c r="G378" s="313">
        <f t="shared" si="22"/>
        <v>24676</v>
      </c>
      <c r="H378" s="383">
        <f t="shared" si="23"/>
        <v>24676</v>
      </c>
      <c r="I378" s="364">
        <v>45658</v>
      </c>
    </row>
    <row r="379" spans="1:9" x14ac:dyDescent="0.25">
      <c r="A379" s="381">
        <v>363</v>
      </c>
      <c r="B379" s="381" t="s">
        <v>2203</v>
      </c>
      <c r="C379" s="381" t="s">
        <v>2162</v>
      </c>
      <c r="D379" s="381" t="s">
        <v>76</v>
      </c>
      <c r="E379" s="363">
        <v>26685.25</v>
      </c>
      <c r="F379" s="387">
        <v>0</v>
      </c>
      <c r="G379" s="313">
        <f t="shared" si="22"/>
        <v>26685.25</v>
      </c>
      <c r="H379" s="383">
        <f t="shared" si="23"/>
        <v>26685.25</v>
      </c>
      <c r="I379" s="364">
        <v>45658</v>
      </c>
    </row>
    <row r="380" spans="1:9" x14ac:dyDescent="0.25">
      <c r="A380" s="381">
        <v>364</v>
      </c>
      <c r="B380" s="381" t="s">
        <v>2218</v>
      </c>
      <c r="C380" s="381" t="s">
        <v>2154</v>
      </c>
      <c r="D380" s="381" t="s">
        <v>76</v>
      </c>
      <c r="E380" s="363">
        <v>29760</v>
      </c>
      <c r="F380" s="387">
        <v>0</v>
      </c>
      <c r="G380" s="313">
        <f t="shared" si="22"/>
        <v>29760</v>
      </c>
      <c r="H380" s="383">
        <f t="shared" si="23"/>
        <v>29760</v>
      </c>
      <c r="I380" s="364">
        <v>45658</v>
      </c>
    </row>
    <row r="381" spans="1:9" x14ac:dyDescent="0.25">
      <c r="A381" s="381">
        <v>365</v>
      </c>
      <c r="B381" s="381" t="s">
        <v>2190</v>
      </c>
      <c r="C381" s="381" t="s">
        <v>2154</v>
      </c>
      <c r="D381" s="381" t="s">
        <v>76</v>
      </c>
      <c r="E381" s="363">
        <v>30380</v>
      </c>
      <c r="F381" s="387">
        <v>0</v>
      </c>
      <c r="G381" s="313">
        <f t="shared" si="22"/>
        <v>30380</v>
      </c>
      <c r="H381" s="383">
        <f t="shared" si="23"/>
        <v>30380</v>
      </c>
      <c r="I381" s="364">
        <v>45658</v>
      </c>
    </row>
    <row r="382" spans="1:9" x14ac:dyDescent="0.25">
      <c r="A382" s="381">
        <v>366</v>
      </c>
      <c r="B382" s="381" t="s">
        <v>2209</v>
      </c>
      <c r="C382" s="381" t="s">
        <v>2162</v>
      </c>
      <c r="D382" s="381" t="s">
        <v>76</v>
      </c>
      <c r="E382" s="363">
        <v>96744</v>
      </c>
      <c r="F382" s="387">
        <v>0</v>
      </c>
      <c r="G382" s="313">
        <f t="shared" si="22"/>
        <v>96744</v>
      </c>
      <c r="H382" s="383">
        <f t="shared" si="23"/>
        <v>96744</v>
      </c>
      <c r="I382" s="364">
        <v>45658</v>
      </c>
    </row>
    <row r="383" spans="1:9" x14ac:dyDescent="0.25">
      <c r="A383" s="381">
        <v>367</v>
      </c>
      <c r="B383" s="381" t="s">
        <v>2210</v>
      </c>
      <c r="C383" s="381" t="s">
        <v>2162</v>
      </c>
      <c r="D383" s="381" t="s">
        <v>76</v>
      </c>
      <c r="E383" s="363">
        <v>136807.54999999999</v>
      </c>
      <c r="F383" s="387">
        <v>0</v>
      </c>
      <c r="G383" s="313">
        <f t="shared" si="22"/>
        <v>136807.54999999999</v>
      </c>
      <c r="H383" s="383">
        <f t="shared" si="23"/>
        <v>136807.54999999999</v>
      </c>
      <c r="I383" s="364">
        <v>45658</v>
      </c>
    </row>
    <row r="384" spans="1:9" x14ac:dyDescent="0.25">
      <c r="A384" s="381">
        <v>368</v>
      </c>
      <c r="B384" s="381" t="s">
        <v>2208</v>
      </c>
      <c r="C384" s="381" t="s">
        <v>2223</v>
      </c>
      <c r="D384" s="381" t="s">
        <v>76</v>
      </c>
      <c r="E384" s="363">
        <v>433968</v>
      </c>
      <c r="F384" s="387">
        <v>0</v>
      </c>
      <c r="G384" s="313">
        <f t="shared" si="22"/>
        <v>433968</v>
      </c>
      <c r="H384" s="383">
        <f t="shared" si="23"/>
        <v>433968</v>
      </c>
      <c r="I384" s="364">
        <v>45658</v>
      </c>
    </row>
    <row r="385" spans="1:9" x14ac:dyDescent="0.25">
      <c r="A385" s="381">
        <v>369</v>
      </c>
      <c r="B385" s="381" t="s">
        <v>2178</v>
      </c>
      <c r="C385" s="381" t="s">
        <v>2223</v>
      </c>
      <c r="D385" s="381" t="s">
        <v>76</v>
      </c>
      <c r="E385" s="363">
        <v>6768419.0499999998</v>
      </c>
      <c r="F385" s="387">
        <v>0</v>
      </c>
      <c r="G385" s="313">
        <f t="shared" si="22"/>
        <v>6768419.0499999998</v>
      </c>
      <c r="H385" s="383">
        <f t="shared" si="23"/>
        <v>6768419.0499999998</v>
      </c>
      <c r="I385" s="364">
        <v>45658</v>
      </c>
    </row>
    <row r="386" spans="1:9" x14ac:dyDescent="0.25">
      <c r="A386" s="381">
        <v>370</v>
      </c>
      <c r="B386" s="381" t="s">
        <v>2180</v>
      </c>
      <c r="C386" s="381" t="s">
        <v>2223</v>
      </c>
      <c r="D386" s="381" t="s">
        <v>76</v>
      </c>
      <c r="E386" s="363">
        <v>7007090</v>
      </c>
      <c r="F386" s="387">
        <v>0</v>
      </c>
      <c r="G386" s="313">
        <f t="shared" si="22"/>
        <v>7007090</v>
      </c>
      <c r="H386" s="383">
        <f t="shared" si="23"/>
        <v>7007090</v>
      </c>
      <c r="I386" s="364">
        <v>45658</v>
      </c>
    </row>
    <row r="387" spans="1:9" x14ac:dyDescent="0.25">
      <c r="A387" s="381">
        <v>371</v>
      </c>
      <c r="B387" s="381" t="s">
        <v>2153</v>
      </c>
      <c r="C387" s="381" t="s">
        <v>2154</v>
      </c>
      <c r="D387" s="381" t="s">
        <v>77</v>
      </c>
      <c r="E387" s="363">
        <v>360</v>
      </c>
      <c r="F387" s="387">
        <v>0</v>
      </c>
      <c r="G387" s="313">
        <f t="shared" si="22"/>
        <v>360</v>
      </c>
      <c r="H387" s="383">
        <f t="shared" si="23"/>
        <v>360</v>
      </c>
      <c r="I387" s="364">
        <v>45658</v>
      </c>
    </row>
    <row r="388" spans="1:9" x14ac:dyDescent="0.25">
      <c r="A388" s="381">
        <v>372</v>
      </c>
      <c r="B388" s="381" t="s">
        <v>2181</v>
      </c>
      <c r="C388" s="381" t="s">
        <v>2154</v>
      </c>
      <c r="D388" s="381" t="s">
        <v>77</v>
      </c>
      <c r="E388" s="363">
        <v>480</v>
      </c>
      <c r="F388" s="387">
        <v>0</v>
      </c>
      <c r="G388" s="313">
        <f t="shared" si="22"/>
        <v>480</v>
      </c>
      <c r="H388" s="383">
        <f t="shared" si="23"/>
        <v>480</v>
      </c>
      <c r="I388" s="364">
        <v>45658</v>
      </c>
    </row>
    <row r="389" spans="1:9" x14ac:dyDescent="0.25">
      <c r="A389" s="381">
        <v>373</v>
      </c>
      <c r="B389" s="381" t="s">
        <v>2155</v>
      </c>
      <c r="C389" s="381" t="s">
        <v>2154</v>
      </c>
      <c r="D389" s="381" t="s">
        <v>77</v>
      </c>
      <c r="E389" s="363">
        <v>480</v>
      </c>
      <c r="F389" s="387">
        <v>0</v>
      </c>
      <c r="G389" s="313">
        <f t="shared" si="22"/>
        <v>480</v>
      </c>
      <c r="H389" s="383">
        <f t="shared" si="23"/>
        <v>480</v>
      </c>
      <c r="I389" s="364">
        <v>45658</v>
      </c>
    </row>
    <row r="390" spans="1:9" x14ac:dyDescent="0.25">
      <c r="A390" s="381">
        <v>374</v>
      </c>
      <c r="B390" s="381" t="s">
        <v>2156</v>
      </c>
      <c r="C390" s="381" t="s">
        <v>2154</v>
      </c>
      <c r="D390" s="381" t="s">
        <v>77</v>
      </c>
      <c r="E390" s="363">
        <v>780</v>
      </c>
      <c r="F390" s="387">
        <v>0</v>
      </c>
      <c r="G390" s="313">
        <f t="shared" si="22"/>
        <v>780</v>
      </c>
      <c r="H390" s="383">
        <f t="shared" si="23"/>
        <v>780</v>
      </c>
      <c r="I390" s="364">
        <v>45658</v>
      </c>
    </row>
    <row r="391" spans="1:9" x14ac:dyDescent="0.25">
      <c r="A391" s="381">
        <v>375</v>
      </c>
      <c r="B391" s="381" t="s">
        <v>2173</v>
      </c>
      <c r="C391" s="381" t="s">
        <v>2162</v>
      </c>
      <c r="D391" s="381" t="s">
        <v>77</v>
      </c>
      <c r="E391" s="363">
        <v>880</v>
      </c>
      <c r="F391" s="387">
        <v>0</v>
      </c>
      <c r="G391" s="313">
        <f t="shared" si="22"/>
        <v>880</v>
      </c>
      <c r="H391" s="383">
        <f t="shared" si="23"/>
        <v>880</v>
      </c>
      <c r="I391" s="364">
        <v>45658</v>
      </c>
    </row>
    <row r="392" spans="1:9" x14ac:dyDescent="0.25">
      <c r="A392" s="381">
        <v>376</v>
      </c>
      <c r="B392" s="381" t="s">
        <v>2159</v>
      </c>
      <c r="C392" s="381" t="s">
        <v>2154</v>
      </c>
      <c r="D392" s="381" t="s">
        <v>77</v>
      </c>
      <c r="E392" s="363">
        <v>1020</v>
      </c>
      <c r="F392" s="387">
        <v>0</v>
      </c>
      <c r="G392" s="313">
        <f t="shared" si="22"/>
        <v>1020</v>
      </c>
      <c r="H392" s="383">
        <f t="shared" si="23"/>
        <v>1020</v>
      </c>
      <c r="I392" s="364">
        <v>45658</v>
      </c>
    </row>
    <row r="393" spans="1:9" x14ac:dyDescent="0.25">
      <c r="A393" s="381">
        <v>377</v>
      </c>
      <c r="B393" s="381" t="s">
        <v>2182</v>
      </c>
      <c r="C393" s="381" t="s">
        <v>2154</v>
      </c>
      <c r="D393" s="381" t="s">
        <v>77</v>
      </c>
      <c r="E393" s="363">
        <v>1120</v>
      </c>
      <c r="F393" s="387">
        <v>0</v>
      </c>
      <c r="G393" s="313">
        <f t="shared" si="22"/>
        <v>1120</v>
      </c>
      <c r="H393" s="383">
        <f t="shared" si="23"/>
        <v>1120</v>
      </c>
      <c r="I393" s="364">
        <v>45658</v>
      </c>
    </row>
    <row r="394" spans="1:9" x14ac:dyDescent="0.25">
      <c r="A394" s="381">
        <v>378</v>
      </c>
      <c r="B394" s="381" t="s">
        <v>2174</v>
      </c>
      <c r="C394" s="381" t="s">
        <v>2154</v>
      </c>
      <c r="D394" s="381" t="s">
        <v>77</v>
      </c>
      <c r="E394" s="363">
        <v>1160</v>
      </c>
      <c r="F394" s="387">
        <v>0</v>
      </c>
      <c r="G394" s="313">
        <f t="shared" si="22"/>
        <v>1160</v>
      </c>
      <c r="H394" s="383">
        <f t="shared" si="23"/>
        <v>1160</v>
      </c>
      <c r="I394" s="364">
        <v>45658</v>
      </c>
    </row>
    <row r="395" spans="1:9" x14ac:dyDescent="0.25">
      <c r="A395" s="381">
        <v>379</v>
      </c>
      <c r="B395" s="381" t="s">
        <v>2183</v>
      </c>
      <c r="C395" s="381" t="s">
        <v>2184</v>
      </c>
      <c r="D395" s="381" t="s">
        <v>77</v>
      </c>
      <c r="E395" s="363">
        <v>1168.8499999999999</v>
      </c>
      <c r="F395" s="387">
        <v>0</v>
      </c>
      <c r="G395" s="313">
        <f t="shared" si="22"/>
        <v>1168.8499999999999</v>
      </c>
      <c r="H395" s="383">
        <f t="shared" si="23"/>
        <v>1168.8499999999999</v>
      </c>
      <c r="I395" s="364">
        <v>45658</v>
      </c>
    </row>
    <row r="396" spans="1:9" x14ac:dyDescent="0.25">
      <c r="A396" s="381">
        <v>380</v>
      </c>
      <c r="B396" s="381" t="s">
        <v>2161</v>
      </c>
      <c r="C396" s="381" t="s">
        <v>2162</v>
      </c>
      <c r="D396" s="381" t="s">
        <v>77</v>
      </c>
      <c r="E396" s="363">
        <v>1270</v>
      </c>
      <c r="F396" s="387">
        <v>0</v>
      </c>
      <c r="G396" s="313">
        <f t="shared" si="22"/>
        <v>1270</v>
      </c>
      <c r="H396" s="383">
        <f t="shared" si="23"/>
        <v>1270</v>
      </c>
      <c r="I396" s="364">
        <v>45658</v>
      </c>
    </row>
    <row r="397" spans="1:9" x14ac:dyDescent="0.25">
      <c r="A397" s="381">
        <v>381</v>
      </c>
      <c r="B397" s="381" t="s">
        <v>2192</v>
      </c>
      <c r="C397" s="381" t="s">
        <v>2184</v>
      </c>
      <c r="D397" s="381" t="s">
        <v>77</v>
      </c>
      <c r="E397" s="363">
        <v>1454.1</v>
      </c>
      <c r="F397" s="387">
        <v>0</v>
      </c>
      <c r="G397" s="313">
        <f t="shared" si="22"/>
        <v>1454.1</v>
      </c>
      <c r="H397" s="383">
        <f t="shared" si="23"/>
        <v>1454.1</v>
      </c>
      <c r="I397" s="364">
        <v>45658</v>
      </c>
    </row>
    <row r="398" spans="1:9" x14ac:dyDescent="0.25">
      <c r="A398" s="381">
        <v>382</v>
      </c>
      <c r="B398" s="381" t="s">
        <v>2193</v>
      </c>
      <c r="C398" s="381" t="s">
        <v>2184</v>
      </c>
      <c r="D398" s="381" t="s">
        <v>77</v>
      </c>
      <c r="E398" s="363">
        <v>1455</v>
      </c>
      <c r="F398" s="387">
        <v>0</v>
      </c>
      <c r="G398" s="313">
        <f t="shared" si="22"/>
        <v>1455</v>
      </c>
      <c r="H398" s="383">
        <f t="shared" si="23"/>
        <v>1455</v>
      </c>
      <c r="I398" s="364">
        <v>45658</v>
      </c>
    </row>
    <row r="399" spans="1:9" x14ac:dyDescent="0.25">
      <c r="A399" s="381">
        <v>383</v>
      </c>
      <c r="B399" s="381" t="s">
        <v>2199</v>
      </c>
      <c r="C399" s="381" t="s">
        <v>2162</v>
      </c>
      <c r="D399" s="381" t="s">
        <v>77</v>
      </c>
      <c r="E399" s="363">
        <v>1610</v>
      </c>
      <c r="F399" s="387">
        <v>0</v>
      </c>
      <c r="G399" s="313">
        <f t="shared" si="22"/>
        <v>1610</v>
      </c>
      <c r="H399" s="383">
        <f t="shared" si="23"/>
        <v>1610</v>
      </c>
      <c r="I399" s="364">
        <v>45658</v>
      </c>
    </row>
    <row r="400" spans="1:9" x14ac:dyDescent="0.25">
      <c r="A400" s="381">
        <v>384</v>
      </c>
      <c r="B400" s="381" t="s">
        <v>2160</v>
      </c>
      <c r="C400" s="381" t="s">
        <v>2154</v>
      </c>
      <c r="D400" s="381" t="s">
        <v>77</v>
      </c>
      <c r="E400" s="363">
        <v>1840</v>
      </c>
      <c r="F400" s="387">
        <v>0</v>
      </c>
      <c r="G400" s="313">
        <f t="shared" si="22"/>
        <v>1840</v>
      </c>
      <c r="H400" s="383">
        <f t="shared" si="23"/>
        <v>1840</v>
      </c>
      <c r="I400" s="364">
        <v>45658</v>
      </c>
    </row>
    <row r="401" spans="1:9" x14ac:dyDescent="0.25">
      <c r="A401" s="381">
        <v>385</v>
      </c>
      <c r="B401" s="381" t="s">
        <v>2187</v>
      </c>
      <c r="C401" s="381" t="s">
        <v>2184</v>
      </c>
      <c r="D401" s="381" t="s">
        <v>77</v>
      </c>
      <c r="E401" s="363">
        <v>1940</v>
      </c>
      <c r="F401" s="387">
        <v>0</v>
      </c>
      <c r="G401" s="313">
        <f t="shared" si="22"/>
        <v>1940</v>
      </c>
      <c r="H401" s="383">
        <f t="shared" si="23"/>
        <v>1940</v>
      </c>
      <c r="I401" s="364">
        <v>45658</v>
      </c>
    </row>
    <row r="402" spans="1:9" x14ac:dyDescent="0.25">
      <c r="A402" s="381">
        <v>386</v>
      </c>
      <c r="B402" s="381" t="s">
        <v>2196</v>
      </c>
      <c r="C402" s="381" t="s">
        <v>2184</v>
      </c>
      <c r="D402" s="381" t="s">
        <v>77</v>
      </c>
      <c r="E402" s="363">
        <v>2425</v>
      </c>
      <c r="F402" s="387">
        <v>0</v>
      </c>
      <c r="G402" s="313">
        <f t="shared" si="22"/>
        <v>2425</v>
      </c>
      <c r="H402" s="383">
        <f t="shared" si="23"/>
        <v>2425</v>
      </c>
      <c r="I402" s="364">
        <v>45658</v>
      </c>
    </row>
    <row r="403" spans="1:9" x14ac:dyDescent="0.25">
      <c r="A403" s="381">
        <v>387</v>
      </c>
      <c r="B403" s="381" t="s">
        <v>2220</v>
      </c>
      <c r="C403" s="381" t="s">
        <v>2184</v>
      </c>
      <c r="D403" s="381" t="s">
        <v>77</v>
      </c>
      <c r="E403" s="363">
        <v>2437.6</v>
      </c>
      <c r="F403" s="387">
        <v>0</v>
      </c>
      <c r="G403" s="313">
        <f t="shared" si="22"/>
        <v>2437.6</v>
      </c>
      <c r="H403" s="383">
        <f t="shared" si="23"/>
        <v>2437.6</v>
      </c>
      <c r="I403" s="364">
        <v>45658</v>
      </c>
    </row>
    <row r="404" spans="1:9" x14ac:dyDescent="0.25">
      <c r="A404" s="381">
        <v>388</v>
      </c>
      <c r="B404" s="381" t="s">
        <v>2200</v>
      </c>
      <c r="C404" s="381" t="s">
        <v>2162</v>
      </c>
      <c r="D404" s="381" t="s">
        <v>77</v>
      </c>
      <c r="E404" s="363">
        <v>2535</v>
      </c>
      <c r="F404" s="387">
        <v>0</v>
      </c>
      <c r="G404" s="313">
        <f t="shared" si="22"/>
        <v>2535</v>
      </c>
      <c r="H404" s="383">
        <f t="shared" si="23"/>
        <v>2535</v>
      </c>
      <c r="I404" s="364">
        <v>45658</v>
      </c>
    </row>
    <row r="405" spans="1:9" x14ac:dyDescent="0.25">
      <c r="A405" s="381">
        <v>389</v>
      </c>
      <c r="B405" s="381" t="s">
        <v>2189</v>
      </c>
      <c r="C405" s="381" t="s">
        <v>2154</v>
      </c>
      <c r="D405" s="381" t="s">
        <v>77</v>
      </c>
      <c r="E405" s="363">
        <v>3240</v>
      </c>
      <c r="F405" s="387">
        <v>0</v>
      </c>
      <c r="G405" s="313">
        <f t="shared" si="22"/>
        <v>3240</v>
      </c>
      <c r="H405" s="383">
        <f t="shared" si="23"/>
        <v>3240</v>
      </c>
      <c r="I405" s="364">
        <v>45658</v>
      </c>
    </row>
    <row r="406" spans="1:9" x14ac:dyDescent="0.25">
      <c r="A406" s="381">
        <v>390</v>
      </c>
      <c r="B406" s="381" t="s">
        <v>2195</v>
      </c>
      <c r="C406" s="381" t="s">
        <v>2184</v>
      </c>
      <c r="D406" s="381" t="s">
        <v>77</v>
      </c>
      <c r="E406" s="363">
        <v>3467.75</v>
      </c>
      <c r="F406" s="387">
        <v>0</v>
      </c>
      <c r="G406" s="313">
        <f t="shared" si="22"/>
        <v>3467.75</v>
      </c>
      <c r="H406" s="383">
        <f t="shared" si="23"/>
        <v>3467.75</v>
      </c>
      <c r="I406" s="364">
        <v>45658</v>
      </c>
    </row>
    <row r="407" spans="1:9" x14ac:dyDescent="0.25">
      <c r="A407" s="381">
        <v>391</v>
      </c>
      <c r="B407" s="381" t="s">
        <v>2197</v>
      </c>
      <c r="C407" s="381" t="s">
        <v>2184</v>
      </c>
      <c r="D407" s="381" t="s">
        <v>77</v>
      </c>
      <c r="E407" s="363">
        <v>3763.35</v>
      </c>
      <c r="F407" s="387">
        <v>0</v>
      </c>
      <c r="G407" s="313">
        <f t="shared" si="22"/>
        <v>3763.35</v>
      </c>
      <c r="H407" s="383">
        <f t="shared" si="23"/>
        <v>3763.35</v>
      </c>
      <c r="I407" s="364">
        <v>45658</v>
      </c>
    </row>
    <row r="408" spans="1:9" x14ac:dyDescent="0.25">
      <c r="A408" s="381">
        <v>392</v>
      </c>
      <c r="B408" s="381" t="s">
        <v>2219</v>
      </c>
      <c r="C408" s="381" t="s">
        <v>2184</v>
      </c>
      <c r="D408" s="381" t="s">
        <v>77</v>
      </c>
      <c r="E408" s="363">
        <v>4081.75</v>
      </c>
      <c r="F408" s="387">
        <v>0</v>
      </c>
      <c r="G408" s="313">
        <f t="shared" si="22"/>
        <v>4081.75</v>
      </c>
      <c r="H408" s="383">
        <f t="shared" si="23"/>
        <v>4081.75</v>
      </c>
      <c r="I408" s="364">
        <v>45658</v>
      </c>
    </row>
    <row r="409" spans="1:9" x14ac:dyDescent="0.25">
      <c r="A409" s="381">
        <v>393</v>
      </c>
      <c r="B409" s="381" t="s">
        <v>2163</v>
      </c>
      <c r="C409" s="381" t="s">
        <v>2154</v>
      </c>
      <c r="D409" s="381" t="s">
        <v>77</v>
      </c>
      <c r="E409" s="363">
        <v>4320</v>
      </c>
      <c r="F409" s="387">
        <v>0</v>
      </c>
      <c r="G409" s="313">
        <f t="shared" ref="G409:G458" si="24">E409-F409</f>
        <v>4320</v>
      </c>
      <c r="H409" s="383">
        <f t="shared" ref="H409:H458" si="25">G409</f>
        <v>4320</v>
      </c>
      <c r="I409" s="364">
        <v>45658</v>
      </c>
    </row>
    <row r="410" spans="1:9" x14ac:dyDescent="0.25">
      <c r="A410" s="381">
        <v>394</v>
      </c>
      <c r="B410" s="381" t="s">
        <v>2201</v>
      </c>
      <c r="C410" s="381" t="s">
        <v>2162</v>
      </c>
      <c r="D410" s="381" t="s">
        <v>77</v>
      </c>
      <c r="E410" s="363">
        <v>4980</v>
      </c>
      <c r="F410" s="387">
        <v>0</v>
      </c>
      <c r="G410" s="313">
        <f t="shared" si="24"/>
        <v>4980</v>
      </c>
      <c r="H410" s="383">
        <f t="shared" si="25"/>
        <v>4980</v>
      </c>
      <c r="I410" s="364">
        <v>45658</v>
      </c>
    </row>
    <row r="411" spans="1:9" x14ac:dyDescent="0.25">
      <c r="A411" s="381">
        <v>395</v>
      </c>
      <c r="B411" s="381" t="s">
        <v>2165</v>
      </c>
      <c r="C411" s="381" t="s">
        <v>2154</v>
      </c>
      <c r="D411" s="381" t="s">
        <v>77</v>
      </c>
      <c r="E411" s="363">
        <v>6900</v>
      </c>
      <c r="F411" s="387">
        <v>0</v>
      </c>
      <c r="G411" s="313">
        <f t="shared" si="24"/>
        <v>6900</v>
      </c>
      <c r="H411" s="383">
        <f t="shared" si="25"/>
        <v>6900</v>
      </c>
      <c r="I411" s="364">
        <v>45658</v>
      </c>
    </row>
    <row r="412" spans="1:9" x14ac:dyDescent="0.25">
      <c r="A412" s="381">
        <v>396</v>
      </c>
      <c r="B412" s="381" t="s">
        <v>2224</v>
      </c>
      <c r="C412" s="381" t="s">
        <v>2154</v>
      </c>
      <c r="D412" s="381" t="s">
        <v>77</v>
      </c>
      <c r="E412" s="363">
        <v>15115</v>
      </c>
      <c r="F412" s="387">
        <v>0</v>
      </c>
      <c r="G412" s="313">
        <f t="shared" si="24"/>
        <v>15115</v>
      </c>
      <c r="H412" s="383">
        <f t="shared" si="25"/>
        <v>15115</v>
      </c>
      <c r="I412" s="364">
        <v>45658</v>
      </c>
    </row>
    <row r="413" spans="1:9" x14ac:dyDescent="0.25">
      <c r="A413" s="381">
        <v>397</v>
      </c>
      <c r="B413" s="381" t="s">
        <v>2198</v>
      </c>
      <c r="C413" s="381" t="s">
        <v>2154</v>
      </c>
      <c r="D413" s="381" t="s">
        <v>77</v>
      </c>
      <c r="E413" s="363">
        <v>18400</v>
      </c>
      <c r="F413" s="387">
        <v>0</v>
      </c>
      <c r="G413" s="313">
        <f t="shared" si="24"/>
        <v>18400</v>
      </c>
      <c r="H413" s="383">
        <f t="shared" si="25"/>
        <v>18400</v>
      </c>
      <c r="I413" s="364">
        <v>45658</v>
      </c>
    </row>
    <row r="414" spans="1:9" x14ac:dyDescent="0.25">
      <c r="A414" s="381">
        <v>398</v>
      </c>
      <c r="B414" s="381" t="s">
        <v>2166</v>
      </c>
      <c r="C414" s="381" t="s">
        <v>2154</v>
      </c>
      <c r="D414" s="381" t="s">
        <v>77</v>
      </c>
      <c r="E414" s="363">
        <v>19410</v>
      </c>
      <c r="F414" s="387">
        <v>0</v>
      </c>
      <c r="G414" s="313">
        <f t="shared" si="24"/>
        <v>19410</v>
      </c>
      <c r="H414" s="383">
        <f t="shared" si="25"/>
        <v>19410</v>
      </c>
      <c r="I414" s="364">
        <v>45658</v>
      </c>
    </row>
    <row r="415" spans="1:9" x14ac:dyDescent="0.25">
      <c r="A415" s="381">
        <v>399</v>
      </c>
      <c r="B415" s="381" t="s">
        <v>2217</v>
      </c>
      <c r="C415" s="381" t="s">
        <v>2162</v>
      </c>
      <c r="D415" s="381" t="s">
        <v>77</v>
      </c>
      <c r="E415" s="363">
        <v>19440</v>
      </c>
      <c r="F415" s="387">
        <v>0</v>
      </c>
      <c r="G415" s="313">
        <f t="shared" si="24"/>
        <v>19440</v>
      </c>
      <c r="H415" s="383">
        <f t="shared" si="25"/>
        <v>19440</v>
      </c>
      <c r="I415" s="364">
        <v>45658</v>
      </c>
    </row>
    <row r="416" spans="1:9" x14ac:dyDescent="0.25">
      <c r="A416" s="381">
        <v>400</v>
      </c>
      <c r="B416" s="381" t="s">
        <v>2169</v>
      </c>
      <c r="C416" s="381" t="s">
        <v>2222</v>
      </c>
      <c r="D416" s="381" t="s">
        <v>77</v>
      </c>
      <c r="E416" s="363">
        <v>24676</v>
      </c>
      <c r="F416" s="387">
        <v>0</v>
      </c>
      <c r="G416" s="313">
        <f t="shared" si="24"/>
        <v>24676</v>
      </c>
      <c r="H416" s="383">
        <f t="shared" si="25"/>
        <v>24676</v>
      </c>
      <c r="I416" s="364">
        <v>45658</v>
      </c>
    </row>
    <row r="417" spans="1:9" x14ac:dyDescent="0.25">
      <c r="A417" s="381">
        <v>401</v>
      </c>
      <c r="B417" s="381" t="s">
        <v>2203</v>
      </c>
      <c r="C417" s="381" t="s">
        <v>2162</v>
      </c>
      <c r="D417" s="381" t="s">
        <v>77</v>
      </c>
      <c r="E417" s="363">
        <v>26611.9</v>
      </c>
      <c r="F417" s="387">
        <v>0</v>
      </c>
      <c r="G417" s="313">
        <f t="shared" si="24"/>
        <v>26611.9</v>
      </c>
      <c r="H417" s="383">
        <f t="shared" si="25"/>
        <v>26611.9</v>
      </c>
      <c r="I417" s="364">
        <v>45658</v>
      </c>
    </row>
    <row r="418" spans="1:9" x14ac:dyDescent="0.25">
      <c r="A418" s="381">
        <v>402</v>
      </c>
      <c r="B418" s="381" t="s">
        <v>2218</v>
      </c>
      <c r="C418" s="381" t="s">
        <v>2154</v>
      </c>
      <c r="D418" s="381" t="s">
        <v>77</v>
      </c>
      <c r="E418" s="363">
        <v>29760</v>
      </c>
      <c r="F418" s="387">
        <v>0</v>
      </c>
      <c r="G418" s="313">
        <f t="shared" si="24"/>
        <v>29760</v>
      </c>
      <c r="H418" s="383">
        <f t="shared" si="25"/>
        <v>29760</v>
      </c>
      <c r="I418" s="364">
        <v>45658</v>
      </c>
    </row>
    <row r="419" spans="1:9" x14ac:dyDescent="0.25">
      <c r="A419" s="381">
        <v>403</v>
      </c>
      <c r="B419" s="381" t="s">
        <v>2190</v>
      </c>
      <c r="C419" s="381" t="s">
        <v>2154</v>
      </c>
      <c r="D419" s="381" t="s">
        <v>77</v>
      </c>
      <c r="E419" s="363">
        <v>30380</v>
      </c>
      <c r="F419" s="387">
        <v>0</v>
      </c>
      <c r="G419" s="313">
        <f t="shared" si="24"/>
        <v>30380</v>
      </c>
      <c r="H419" s="383">
        <f t="shared" si="25"/>
        <v>30380</v>
      </c>
      <c r="I419" s="364">
        <v>45658</v>
      </c>
    </row>
    <row r="420" spans="1:9" x14ac:dyDescent="0.25">
      <c r="A420" s="381">
        <v>404</v>
      </c>
      <c r="B420" s="381" t="s">
        <v>2209</v>
      </c>
      <c r="C420" s="381" t="s">
        <v>2162</v>
      </c>
      <c r="D420" s="381" t="s">
        <v>77</v>
      </c>
      <c r="E420" s="363">
        <v>63209</v>
      </c>
      <c r="F420" s="387">
        <v>0</v>
      </c>
      <c r="G420" s="313">
        <f t="shared" si="24"/>
        <v>63209</v>
      </c>
      <c r="H420" s="383">
        <f t="shared" si="25"/>
        <v>63209</v>
      </c>
      <c r="I420" s="364">
        <v>45658</v>
      </c>
    </row>
    <row r="421" spans="1:9" x14ac:dyDescent="0.25">
      <c r="A421" s="381">
        <v>405</v>
      </c>
      <c r="B421" s="381" t="s">
        <v>2210</v>
      </c>
      <c r="C421" s="381" t="s">
        <v>2162</v>
      </c>
      <c r="D421" s="381" t="s">
        <v>77</v>
      </c>
      <c r="E421" s="363">
        <v>142533.1</v>
      </c>
      <c r="F421" s="387">
        <v>0</v>
      </c>
      <c r="G421" s="313">
        <f t="shared" si="24"/>
        <v>142533.1</v>
      </c>
      <c r="H421" s="383">
        <f t="shared" si="25"/>
        <v>142533.1</v>
      </c>
      <c r="I421" s="364">
        <v>45658</v>
      </c>
    </row>
    <row r="422" spans="1:9" x14ac:dyDescent="0.25">
      <c r="A422" s="381">
        <v>406</v>
      </c>
      <c r="B422" s="381" t="s">
        <v>2208</v>
      </c>
      <c r="C422" s="381" t="s">
        <v>2223</v>
      </c>
      <c r="D422" s="381" t="s">
        <v>77</v>
      </c>
      <c r="E422" s="363">
        <v>432551.45</v>
      </c>
      <c r="F422" s="387">
        <v>0</v>
      </c>
      <c r="G422" s="313">
        <f t="shared" si="24"/>
        <v>432551.45</v>
      </c>
      <c r="H422" s="383">
        <f t="shared" si="25"/>
        <v>432551.45</v>
      </c>
      <c r="I422" s="364">
        <v>45658</v>
      </c>
    </row>
    <row r="423" spans="1:9" x14ac:dyDescent="0.25">
      <c r="A423" s="381">
        <v>407</v>
      </c>
      <c r="B423" s="381" t="s">
        <v>2153</v>
      </c>
      <c r="C423" s="381" t="s">
        <v>2154</v>
      </c>
      <c r="D423" s="381" t="s">
        <v>78</v>
      </c>
      <c r="E423" s="363">
        <v>360</v>
      </c>
      <c r="F423" s="387">
        <v>0</v>
      </c>
      <c r="G423" s="313">
        <f t="shared" si="24"/>
        <v>360</v>
      </c>
      <c r="H423" s="383">
        <f t="shared" si="25"/>
        <v>360</v>
      </c>
      <c r="I423" s="364">
        <v>45658</v>
      </c>
    </row>
    <row r="424" spans="1:9" x14ac:dyDescent="0.25">
      <c r="A424" s="381">
        <v>408</v>
      </c>
      <c r="B424" s="381" t="s">
        <v>2181</v>
      </c>
      <c r="C424" s="381" t="s">
        <v>2154</v>
      </c>
      <c r="D424" s="381" t="s">
        <v>78</v>
      </c>
      <c r="E424" s="363">
        <v>480</v>
      </c>
      <c r="F424" s="387">
        <v>0</v>
      </c>
      <c r="G424" s="313">
        <f t="shared" si="24"/>
        <v>480</v>
      </c>
      <c r="H424" s="383">
        <f t="shared" si="25"/>
        <v>480</v>
      </c>
      <c r="I424" s="364">
        <v>45658</v>
      </c>
    </row>
    <row r="425" spans="1:9" x14ac:dyDescent="0.25">
      <c r="A425" s="381">
        <v>409</v>
      </c>
      <c r="B425" s="381" t="s">
        <v>2155</v>
      </c>
      <c r="C425" s="381" t="s">
        <v>2154</v>
      </c>
      <c r="D425" s="381" t="s">
        <v>78</v>
      </c>
      <c r="E425" s="363">
        <v>480</v>
      </c>
      <c r="F425" s="387">
        <v>0</v>
      </c>
      <c r="G425" s="313">
        <f t="shared" si="24"/>
        <v>480</v>
      </c>
      <c r="H425" s="383">
        <f t="shared" si="25"/>
        <v>480</v>
      </c>
      <c r="I425" s="364">
        <v>45658</v>
      </c>
    </row>
    <row r="426" spans="1:9" x14ac:dyDescent="0.25">
      <c r="A426" s="381">
        <v>410</v>
      </c>
      <c r="B426" s="381" t="s">
        <v>2156</v>
      </c>
      <c r="C426" s="381" t="s">
        <v>2154</v>
      </c>
      <c r="D426" s="381" t="s">
        <v>78</v>
      </c>
      <c r="E426" s="363">
        <v>780</v>
      </c>
      <c r="F426" s="387">
        <v>0</v>
      </c>
      <c r="G426" s="313">
        <f t="shared" si="24"/>
        <v>780</v>
      </c>
      <c r="H426" s="383">
        <f t="shared" si="25"/>
        <v>780</v>
      </c>
      <c r="I426" s="364">
        <v>45658</v>
      </c>
    </row>
    <row r="427" spans="1:9" x14ac:dyDescent="0.25">
      <c r="A427" s="381">
        <v>411</v>
      </c>
      <c r="B427" s="381" t="s">
        <v>2159</v>
      </c>
      <c r="C427" s="381" t="s">
        <v>2154</v>
      </c>
      <c r="D427" s="381" t="s">
        <v>78</v>
      </c>
      <c r="E427" s="363">
        <v>840</v>
      </c>
      <c r="F427" s="387">
        <v>0</v>
      </c>
      <c r="G427" s="313">
        <f t="shared" si="24"/>
        <v>840</v>
      </c>
      <c r="H427" s="383">
        <f t="shared" si="25"/>
        <v>840</v>
      </c>
      <c r="I427" s="364">
        <v>45658</v>
      </c>
    </row>
    <row r="428" spans="1:9" x14ac:dyDescent="0.25">
      <c r="A428" s="381">
        <v>412</v>
      </c>
      <c r="B428" s="381" t="s">
        <v>2173</v>
      </c>
      <c r="C428" s="381" t="s">
        <v>2162</v>
      </c>
      <c r="D428" s="381" t="s">
        <v>78</v>
      </c>
      <c r="E428" s="363">
        <v>880</v>
      </c>
      <c r="F428" s="387">
        <v>0</v>
      </c>
      <c r="G428" s="313">
        <f t="shared" si="24"/>
        <v>880</v>
      </c>
      <c r="H428" s="383">
        <f t="shared" si="25"/>
        <v>880</v>
      </c>
      <c r="I428" s="364">
        <v>45658</v>
      </c>
    </row>
    <row r="429" spans="1:9" x14ac:dyDescent="0.25">
      <c r="A429" s="381">
        <v>413</v>
      </c>
      <c r="B429" s="381" t="s">
        <v>2182</v>
      </c>
      <c r="C429" s="381" t="s">
        <v>2154</v>
      </c>
      <c r="D429" s="381" t="s">
        <v>78</v>
      </c>
      <c r="E429" s="363">
        <v>1120</v>
      </c>
      <c r="F429" s="387">
        <v>0</v>
      </c>
      <c r="G429" s="313">
        <f t="shared" si="24"/>
        <v>1120</v>
      </c>
      <c r="H429" s="383">
        <f t="shared" si="25"/>
        <v>1120</v>
      </c>
      <c r="I429" s="364">
        <v>45658</v>
      </c>
    </row>
    <row r="430" spans="1:9" x14ac:dyDescent="0.25">
      <c r="A430" s="381">
        <v>414</v>
      </c>
      <c r="B430" s="381" t="s">
        <v>2174</v>
      </c>
      <c r="C430" s="381" t="s">
        <v>2154</v>
      </c>
      <c r="D430" s="381" t="s">
        <v>78</v>
      </c>
      <c r="E430" s="363">
        <v>1160</v>
      </c>
      <c r="F430" s="387">
        <v>0</v>
      </c>
      <c r="G430" s="313">
        <f t="shared" si="24"/>
        <v>1160</v>
      </c>
      <c r="H430" s="383">
        <f t="shared" si="25"/>
        <v>1160</v>
      </c>
      <c r="I430" s="364">
        <v>45658</v>
      </c>
    </row>
    <row r="431" spans="1:9" x14ac:dyDescent="0.25">
      <c r="A431" s="381">
        <v>415</v>
      </c>
      <c r="B431" s="381" t="s">
        <v>2183</v>
      </c>
      <c r="C431" s="381" t="s">
        <v>2184</v>
      </c>
      <c r="D431" s="381" t="s">
        <v>78</v>
      </c>
      <c r="E431" s="363">
        <v>1168.8499999999999</v>
      </c>
      <c r="F431" s="387">
        <v>0</v>
      </c>
      <c r="G431" s="313">
        <f t="shared" si="24"/>
        <v>1168.8499999999999</v>
      </c>
      <c r="H431" s="383">
        <f t="shared" si="25"/>
        <v>1168.8499999999999</v>
      </c>
      <c r="I431" s="364">
        <v>45658</v>
      </c>
    </row>
    <row r="432" spans="1:9" x14ac:dyDescent="0.25">
      <c r="A432" s="381">
        <v>416</v>
      </c>
      <c r="B432" s="381" t="s">
        <v>2161</v>
      </c>
      <c r="C432" s="381" t="s">
        <v>2162</v>
      </c>
      <c r="D432" s="381" t="s">
        <v>78</v>
      </c>
      <c r="E432" s="363">
        <v>1270</v>
      </c>
      <c r="F432" s="387">
        <v>0</v>
      </c>
      <c r="G432" s="313">
        <f t="shared" si="24"/>
        <v>1270</v>
      </c>
      <c r="H432" s="383">
        <f t="shared" si="25"/>
        <v>1270</v>
      </c>
      <c r="I432" s="364">
        <v>45658</v>
      </c>
    </row>
    <row r="433" spans="1:9" x14ac:dyDescent="0.25">
      <c r="A433" s="381">
        <v>417</v>
      </c>
      <c r="B433" s="381" t="s">
        <v>2192</v>
      </c>
      <c r="C433" s="381" t="s">
        <v>2184</v>
      </c>
      <c r="D433" s="381" t="s">
        <v>78</v>
      </c>
      <c r="E433" s="363">
        <v>1454.05</v>
      </c>
      <c r="F433" s="387">
        <v>0</v>
      </c>
      <c r="G433" s="313">
        <f t="shared" si="24"/>
        <v>1454.05</v>
      </c>
      <c r="H433" s="383">
        <f t="shared" si="25"/>
        <v>1454.05</v>
      </c>
      <c r="I433" s="364">
        <v>45658</v>
      </c>
    </row>
    <row r="434" spans="1:9" x14ac:dyDescent="0.25">
      <c r="A434" s="381">
        <v>418</v>
      </c>
      <c r="B434" s="381" t="s">
        <v>2193</v>
      </c>
      <c r="C434" s="381" t="s">
        <v>2184</v>
      </c>
      <c r="D434" s="381" t="s">
        <v>78</v>
      </c>
      <c r="E434" s="363">
        <v>1455</v>
      </c>
      <c r="F434" s="387">
        <v>0</v>
      </c>
      <c r="G434" s="313">
        <f t="shared" si="24"/>
        <v>1455</v>
      </c>
      <c r="H434" s="383">
        <f t="shared" si="25"/>
        <v>1455</v>
      </c>
      <c r="I434" s="364">
        <v>45658</v>
      </c>
    </row>
    <row r="435" spans="1:9" x14ac:dyDescent="0.25">
      <c r="A435" s="381">
        <v>419</v>
      </c>
      <c r="B435" s="381" t="s">
        <v>2199</v>
      </c>
      <c r="C435" s="381" t="s">
        <v>2162</v>
      </c>
      <c r="D435" s="381" t="s">
        <v>78</v>
      </c>
      <c r="E435" s="363">
        <v>1610</v>
      </c>
      <c r="F435" s="387">
        <v>0</v>
      </c>
      <c r="G435" s="313">
        <f t="shared" si="24"/>
        <v>1610</v>
      </c>
      <c r="H435" s="383">
        <f t="shared" si="25"/>
        <v>1610</v>
      </c>
      <c r="I435" s="364">
        <v>45658</v>
      </c>
    </row>
    <row r="436" spans="1:9" x14ac:dyDescent="0.25">
      <c r="A436" s="381">
        <v>420</v>
      </c>
      <c r="B436" s="381" t="s">
        <v>2160</v>
      </c>
      <c r="C436" s="381" t="s">
        <v>2154</v>
      </c>
      <c r="D436" s="381" t="s">
        <v>78</v>
      </c>
      <c r="E436" s="363">
        <v>1840</v>
      </c>
      <c r="F436" s="387">
        <v>0</v>
      </c>
      <c r="G436" s="313">
        <f t="shared" si="24"/>
        <v>1840</v>
      </c>
      <c r="H436" s="383">
        <f t="shared" si="25"/>
        <v>1840</v>
      </c>
      <c r="I436" s="364">
        <v>45658</v>
      </c>
    </row>
    <row r="437" spans="1:9" x14ac:dyDescent="0.25">
      <c r="A437" s="381">
        <v>421</v>
      </c>
      <c r="B437" s="381" t="s">
        <v>2187</v>
      </c>
      <c r="C437" s="381" t="s">
        <v>2184</v>
      </c>
      <c r="D437" s="381" t="s">
        <v>78</v>
      </c>
      <c r="E437" s="363">
        <v>1940</v>
      </c>
      <c r="F437" s="387">
        <v>0</v>
      </c>
      <c r="G437" s="313">
        <f t="shared" si="24"/>
        <v>1940</v>
      </c>
      <c r="H437" s="383">
        <f t="shared" si="25"/>
        <v>1940</v>
      </c>
      <c r="I437" s="364">
        <v>45658</v>
      </c>
    </row>
    <row r="438" spans="1:9" x14ac:dyDescent="0.25">
      <c r="A438" s="381">
        <v>422</v>
      </c>
      <c r="B438" s="381" t="s">
        <v>2196</v>
      </c>
      <c r="C438" s="381" t="s">
        <v>2184</v>
      </c>
      <c r="D438" s="381" t="s">
        <v>78</v>
      </c>
      <c r="E438" s="363">
        <v>2425</v>
      </c>
      <c r="F438" s="387">
        <v>0</v>
      </c>
      <c r="G438" s="313">
        <f t="shared" si="24"/>
        <v>2425</v>
      </c>
      <c r="H438" s="383">
        <f t="shared" si="25"/>
        <v>2425</v>
      </c>
      <c r="I438" s="364">
        <v>45658</v>
      </c>
    </row>
    <row r="439" spans="1:9" x14ac:dyDescent="0.25">
      <c r="A439" s="381">
        <v>423</v>
      </c>
      <c r="B439" s="381" t="s">
        <v>2220</v>
      </c>
      <c r="C439" s="381" t="s">
        <v>2184</v>
      </c>
      <c r="D439" s="381" t="s">
        <v>78</v>
      </c>
      <c r="E439" s="363">
        <v>2437.6</v>
      </c>
      <c r="F439" s="387">
        <v>0</v>
      </c>
      <c r="G439" s="313">
        <f t="shared" si="24"/>
        <v>2437.6</v>
      </c>
      <c r="H439" s="383">
        <f t="shared" si="25"/>
        <v>2437.6</v>
      </c>
      <c r="I439" s="364">
        <v>45658</v>
      </c>
    </row>
    <row r="440" spans="1:9" x14ac:dyDescent="0.25">
      <c r="A440" s="381">
        <v>424</v>
      </c>
      <c r="B440" s="381" t="s">
        <v>2200</v>
      </c>
      <c r="C440" s="381" t="s">
        <v>2162</v>
      </c>
      <c r="D440" s="381" t="s">
        <v>78</v>
      </c>
      <c r="E440" s="363">
        <v>2535</v>
      </c>
      <c r="F440" s="387">
        <v>0</v>
      </c>
      <c r="G440" s="313">
        <f t="shared" si="24"/>
        <v>2535</v>
      </c>
      <c r="H440" s="383">
        <f t="shared" si="25"/>
        <v>2535</v>
      </c>
      <c r="I440" s="364">
        <v>45658</v>
      </c>
    </row>
    <row r="441" spans="1:9" x14ac:dyDescent="0.25">
      <c r="A441" s="381">
        <v>425</v>
      </c>
      <c r="B441" s="381" t="s">
        <v>2189</v>
      </c>
      <c r="C441" s="381" t="s">
        <v>2154</v>
      </c>
      <c r="D441" s="381" t="s">
        <v>78</v>
      </c>
      <c r="E441" s="363">
        <v>3240</v>
      </c>
      <c r="F441" s="387">
        <v>0</v>
      </c>
      <c r="G441" s="313">
        <f t="shared" si="24"/>
        <v>3240</v>
      </c>
      <c r="H441" s="383">
        <f t="shared" si="25"/>
        <v>3240</v>
      </c>
      <c r="I441" s="364">
        <v>45658</v>
      </c>
    </row>
    <row r="442" spans="1:9" x14ac:dyDescent="0.25">
      <c r="A442" s="381">
        <v>426</v>
      </c>
      <c r="B442" s="381" t="s">
        <v>2195</v>
      </c>
      <c r="C442" s="381" t="s">
        <v>2184</v>
      </c>
      <c r="D442" s="381" t="s">
        <v>78</v>
      </c>
      <c r="E442" s="363">
        <v>3467.75</v>
      </c>
      <c r="F442" s="387">
        <v>0</v>
      </c>
      <c r="G442" s="313">
        <f t="shared" si="24"/>
        <v>3467.75</v>
      </c>
      <c r="H442" s="383">
        <f t="shared" si="25"/>
        <v>3467.75</v>
      </c>
      <c r="I442" s="364">
        <v>45658</v>
      </c>
    </row>
    <row r="443" spans="1:9" x14ac:dyDescent="0.25">
      <c r="A443" s="381">
        <v>427</v>
      </c>
      <c r="B443" s="381" t="s">
        <v>2197</v>
      </c>
      <c r="C443" s="381" t="s">
        <v>2184</v>
      </c>
      <c r="D443" s="381" t="s">
        <v>78</v>
      </c>
      <c r="E443" s="363">
        <v>3763.35</v>
      </c>
      <c r="F443" s="387">
        <v>0</v>
      </c>
      <c r="G443" s="313">
        <f t="shared" si="24"/>
        <v>3763.35</v>
      </c>
      <c r="H443" s="383">
        <f t="shared" si="25"/>
        <v>3763.35</v>
      </c>
      <c r="I443" s="364">
        <v>45658</v>
      </c>
    </row>
    <row r="444" spans="1:9" x14ac:dyDescent="0.25">
      <c r="A444" s="381">
        <v>428</v>
      </c>
      <c r="B444" s="381" t="s">
        <v>2219</v>
      </c>
      <c r="C444" s="381" t="s">
        <v>2184</v>
      </c>
      <c r="D444" s="381" t="s">
        <v>78</v>
      </c>
      <c r="E444" s="363">
        <v>4081.75</v>
      </c>
      <c r="F444" s="387">
        <v>0</v>
      </c>
      <c r="G444" s="313">
        <f t="shared" si="24"/>
        <v>4081.75</v>
      </c>
      <c r="H444" s="383">
        <f t="shared" si="25"/>
        <v>4081.75</v>
      </c>
      <c r="I444" s="364">
        <v>45658</v>
      </c>
    </row>
    <row r="445" spans="1:9" x14ac:dyDescent="0.25">
      <c r="A445" s="381">
        <v>429</v>
      </c>
      <c r="B445" s="390" t="s">
        <v>2163</v>
      </c>
      <c r="C445" s="381" t="s">
        <v>2154</v>
      </c>
      <c r="D445" s="381" t="s">
        <v>78</v>
      </c>
      <c r="E445" s="363">
        <v>4320</v>
      </c>
      <c r="F445" s="387">
        <v>0</v>
      </c>
      <c r="G445" s="313">
        <f t="shared" si="24"/>
        <v>4320</v>
      </c>
      <c r="H445" s="383">
        <f t="shared" si="25"/>
        <v>4320</v>
      </c>
      <c r="I445" s="364">
        <v>45658</v>
      </c>
    </row>
    <row r="446" spans="1:9" x14ac:dyDescent="0.25">
      <c r="A446" s="381">
        <v>430</v>
      </c>
      <c r="B446" s="381" t="s">
        <v>2201</v>
      </c>
      <c r="C446" s="381" t="s">
        <v>2162</v>
      </c>
      <c r="D446" s="381" t="s">
        <v>78</v>
      </c>
      <c r="E446" s="363">
        <v>4980</v>
      </c>
      <c r="F446" s="387">
        <v>0</v>
      </c>
      <c r="G446" s="313">
        <f t="shared" si="24"/>
        <v>4980</v>
      </c>
      <c r="H446" s="383">
        <f t="shared" si="25"/>
        <v>4980</v>
      </c>
      <c r="I446" s="364">
        <v>45658</v>
      </c>
    </row>
    <row r="447" spans="1:9" x14ac:dyDescent="0.25">
      <c r="A447" s="381">
        <v>431</v>
      </c>
      <c r="B447" s="381" t="s">
        <v>2165</v>
      </c>
      <c r="C447" s="381" t="s">
        <v>2154</v>
      </c>
      <c r="D447" s="381" t="s">
        <v>78</v>
      </c>
      <c r="E447" s="363">
        <v>6900</v>
      </c>
      <c r="F447" s="387">
        <v>0</v>
      </c>
      <c r="G447" s="313">
        <f t="shared" si="24"/>
        <v>6900</v>
      </c>
      <c r="H447" s="383">
        <f t="shared" si="25"/>
        <v>6900</v>
      </c>
      <c r="I447" s="364">
        <v>45658</v>
      </c>
    </row>
    <row r="448" spans="1:9" x14ac:dyDescent="0.25">
      <c r="A448" s="381">
        <v>432</v>
      </c>
      <c r="B448" s="381" t="s">
        <v>2211</v>
      </c>
      <c r="C448" s="381" t="s">
        <v>2154</v>
      </c>
      <c r="D448" s="381" t="s">
        <v>78</v>
      </c>
      <c r="E448" s="363">
        <v>13480</v>
      </c>
      <c r="F448" s="387">
        <v>0</v>
      </c>
      <c r="G448" s="313">
        <f t="shared" si="24"/>
        <v>13480</v>
      </c>
      <c r="H448" s="383">
        <f t="shared" si="25"/>
        <v>13480</v>
      </c>
      <c r="I448" s="364">
        <v>45658</v>
      </c>
    </row>
    <row r="449" spans="1:9" x14ac:dyDescent="0.25">
      <c r="A449" s="381">
        <v>433</v>
      </c>
      <c r="B449" s="381" t="s">
        <v>2224</v>
      </c>
      <c r="C449" s="381" t="s">
        <v>2154</v>
      </c>
      <c r="D449" s="381" t="s">
        <v>78</v>
      </c>
      <c r="E449" s="363">
        <v>15115</v>
      </c>
      <c r="F449" s="387">
        <v>0</v>
      </c>
      <c r="G449" s="313">
        <f t="shared" si="24"/>
        <v>15115</v>
      </c>
      <c r="H449" s="383">
        <f t="shared" si="25"/>
        <v>15115</v>
      </c>
      <c r="I449" s="364">
        <v>45658</v>
      </c>
    </row>
    <row r="450" spans="1:9" x14ac:dyDescent="0.25">
      <c r="A450" s="381">
        <v>434</v>
      </c>
      <c r="B450" s="381" t="s">
        <v>2198</v>
      </c>
      <c r="C450" s="381" t="s">
        <v>2154</v>
      </c>
      <c r="D450" s="381" t="s">
        <v>78</v>
      </c>
      <c r="E450" s="363">
        <v>18170</v>
      </c>
      <c r="F450" s="387">
        <v>0</v>
      </c>
      <c r="G450" s="313">
        <f t="shared" si="24"/>
        <v>18170</v>
      </c>
      <c r="H450" s="383">
        <f t="shared" si="25"/>
        <v>18170</v>
      </c>
      <c r="I450" s="364">
        <v>45658</v>
      </c>
    </row>
    <row r="451" spans="1:9" x14ac:dyDescent="0.25">
      <c r="A451" s="381">
        <v>435</v>
      </c>
      <c r="B451" s="381" t="s">
        <v>2217</v>
      </c>
      <c r="C451" s="381" t="s">
        <v>2162</v>
      </c>
      <c r="D451" s="381" t="s">
        <v>78</v>
      </c>
      <c r="E451" s="363">
        <v>19440</v>
      </c>
      <c r="F451" s="387">
        <v>0</v>
      </c>
      <c r="G451" s="313">
        <f t="shared" si="24"/>
        <v>19440</v>
      </c>
      <c r="H451" s="383">
        <f t="shared" si="25"/>
        <v>19440</v>
      </c>
      <c r="I451" s="364">
        <v>45658</v>
      </c>
    </row>
    <row r="452" spans="1:9" x14ac:dyDescent="0.25">
      <c r="A452" s="381">
        <v>436</v>
      </c>
      <c r="B452" s="381" t="s">
        <v>2166</v>
      </c>
      <c r="C452" s="381" t="s">
        <v>2154</v>
      </c>
      <c r="D452" s="381" t="s">
        <v>78</v>
      </c>
      <c r="E452" s="363">
        <v>23279</v>
      </c>
      <c r="F452" s="387">
        <v>0</v>
      </c>
      <c r="G452" s="313">
        <f t="shared" si="24"/>
        <v>23279</v>
      </c>
      <c r="H452" s="383">
        <f t="shared" si="25"/>
        <v>23279</v>
      </c>
      <c r="I452" s="364">
        <v>45658</v>
      </c>
    </row>
    <row r="453" spans="1:9" x14ac:dyDescent="0.25">
      <c r="A453" s="381">
        <v>437</v>
      </c>
      <c r="B453" s="381" t="s">
        <v>2169</v>
      </c>
      <c r="C453" s="381" t="s">
        <v>2222</v>
      </c>
      <c r="D453" s="381" t="s">
        <v>78</v>
      </c>
      <c r="E453" s="363">
        <v>24676</v>
      </c>
      <c r="F453" s="387">
        <v>0</v>
      </c>
      <c r="G453" s="313">
        <f t="shared" si="24"/>
        <v>24676</v>
      </c>
      <c r="H453" s="383">
        <f t="shared" si="25"/>
        <v>24676</v>
      </c>
      <c r="I453" s="364">
        <v>45658</v>
      </c>
    </row>
    <row r="454" spans="1:9" x14ac:dyDescent="0.25">
      <c r="A454" s="381">
        <v>438</v>
      </c>
      <c r="B454" s="381" t="s">
        <v>2203</v>
      </c>
      <c r="C454" s="381" t="s">
        <v>2162</v>
      </c>
      <c r="D454" s="381" t="s">
        <v>78</v>
      </c>
      <c r="E454" s="363">
        <v>26538.55</v>
      </c>
      <c r="F454" s="387">
        <v>0</v>
      </c>
      <c r="G454" s="313">
        <f t="shared" si="24"/>
        <v>26538.55</v>
      </c>
      <c r="H454" s="383">
        <f t="shared" si="25"/>
        <v>26538.55</v>
      </c>
      <c r="I454" s="364">
        <v>45658</v>
      </c>
    </row>
    <row r="455" spans="1:9" x14ac:dyDescent="0.25">
      <c r="A455" s="381">
        <v>439</v>
      </c>
      <c r="B455" s="381" t="s">
        <v>2218</v>
      </c>
      <c r="C455" s="381" t="s">
        <v>2154</v>
      </c>
      <c r="D455" s="381" t="s">
        <v>78</v>
      </c>
      <c r="E455" s="363">
        <v>29760</v>
      </c>
      <c r="F455" s="387">
        <v>0</v>
      </c>
      <c r="G455" s="313">
        <f t="shared" si="24"/>
        <v>29760</v>
      </c>
      <c r="H455" s="383">
        <f t="shared" si="25"/>
        <v>29760</v>
      </c>
      <c r="I455" s="364">
        <v>45658</v>
      </c>
    </row>
    <row r="456" spans="1:9" x14ac:dyDescent="0.25">
      <c r="A456" s="381">
        <v>440</v>
      </c>
      <c r="B456" s="381" t="s">
        <v>2209</v>
      </c>
      <c r="C456" s="381" t="s">
        <v>2162</v>
      </c>
      <c r="D456" s="381" t="s">
        <v>78</v>
      </c>
      <c r="E456" s="363">
        <v>49474</v>
      </c>
      <c r="F456" s="387">
        <v>0</v>
      </c>
      <c r="G456" s="313">
        <f t="shared" si="24"/>
        <v>49474</v>
      </c>
      <c r="H456" s="383">
        <f t="shared" si="25"/>
        <v>49474</v>
      </c>
      <c r="I456" s="364">
        <v>45658</v>
      </c>
    </row>
    <row r="457" spans="1:9" x14ac:dyDescent="0.25">
      <c r="A457" s="381">
        <v>441</v>
      </c>
      <c r="B457" s="381" t="s">
        <v>2208</v>
      </c>
      <c r="C457" s="381" t="s">
        <v>2223</v>
      </c>
      <c r="D457" s="381" t="s">
        <v>78</v>
      </c>
      <c r="E457" s="363">
        <v>403274</v>
      </c>
      <c r="F457" s="387">
        <v>0</v>
      </c>
      <c r="G457" s="313">
        <f t="shared" si="24"/>
        <v>403274</v>
      </c>
      <c r="H457" s="383">
        <f t="shared" si="25"/>
        <v>403274</v>
      </c>
      <c r="I457" s="364">
        <v>45658</v>
      </c>
    </row>
    <row r="458" spans="1:9" x14ac:dyDescent="0.25">
      <c r="A458" s="381">
        <v>442</v>
      </c>
      <c r="B458" s="381" t="s">
        <v>2180</v>
      </c>
      <c r="C458" s="381" t="s">
        <v>2223</v>
      </c>
      <c r="D458" s="381" t="s">
        <v>78</v>
      </c>
      <c r="E458" s="363">
        <v>7064848.9500000002</v>
      </c>
      <c r="F458" s="387">
        <v>0</v>
      </c>
      <c r="G458" s="313">
        <f t="shared" si="24"/>
        <v>7064848.9500000002</v>
      </c>
      <c r="H458" s="383">
        <f t="shared" si="25"/>
        <v>7064848.9500000002</v>
      </c>
      <c r="I458" s="364">
        <v>45658</v>
      </c>
    </row>
    <row r="459" spans="1:9" x14ac:dyDescent="0.25">
      <c r="A459" s="381"/>
      <c r="B459" s="381"/>
      <c r="C459" s="381"/>
      <c r="D459" s="381"/>
      <c r="E459" s="385">
        <f>SUM(E345:E458)</f>
        <v>37383336.250000015</v>
      </c>
      <c r="F459" s="385">
        <f t="shared" ref="F459:H459" si="26">SUM(F345:F458)</f>
        <v>0</v>
      </c>
      <c r="G459" s="385">
        <f t="shared" si="26"/>
        <v>37383336.250000015</v>
      </c>
      <c r="H459" s="385">
        <f t="shared" si="26"/>
        <v>37383336.250000015</v>
      </c>
      <c r="I459" s="364"/>
    </row>
    <row r="460" spans="1:9" x14ac:dyDescent="0.25">
      <c r="A460" s="423" t="s">
        <v>79</v>
      </c>
      <c r="B460" s="424"/>
      <c r="C460" s="424"/>
      <c r="D460" s="424"/>
      <c r="E460" s="424"/>
      <c r="F460" s="424"/>
      <c r="G460" s="424"/>
      <c r="H460" s="424"/>
      <c r="I460" s="425"/>
    </row>
    <row r="461" spans="1:9" x14ac:dyDescent="0.25">
      <c r="A461" s="381">
        <v>443</v>
      </c>
      <c r="B461" s="381" t="s">
        <v>2178</v>
      </c>
      <c r="C461" s="381" t="s">
        <v>2223</v>
      </c>
      <c r="D461" s="381" t="s">
        <v>78</v>
      </c>
      <c r="E461" s="363">
        <v>7797272.3499999996</v>
      </c>
      <c r="F461" s="387">
        <v>0</v>
      </c>
      <c r="G461" s="313">
        <f t="shared" ref="G461:G524" si="27">E461-F461</f>
        <v>7797272.3499999996</v>
      </c>
      <c r="H461" s="383">
        <f t="shared" ref="H461:H524" si="28">G461</f>
        <v>7797272.3499999996</v>
      </c>
      <c r="I461" s="364">
        <v>45713</v>
      </c>
    </row>
    <row r="462" spans="1:9" x14ac:dyDescent="0.25">
      <c r="A462" s="381">
        <v>444</v>
      </c>
      <c r="B462" s="381" t="s">
        <v>2153</v>
      </c>
      <c r="C462" s="381" t="s">
        <v>2154</v>
      </c>
      <c r="D462" s="381" t="s">
        <v>80</v>
      </c>
      <c r="E462" s="363">
        <v>360</v>
      </c>
      <c r="F462" s="387">
        <v>0</v>
      </c>
      <c r="G462" s="313">
        <f t="shared" si="27"/>
        <v>360</v>
      </c>
      <c r="H462" s="383">
        <f t="shared" si="28"/>
        <v>360</v>
      </c>
      <c r="I462" s="364">
        <v>45713</v>
      </c>
    </row>
    <row r="463" spans="1:9" x14ac:dyDescent="0.25">
      <c r="A463" s="381">
        <v>445</v>
      </c>
      <c r="B463" s="381" t="s">
        <v>2225</v>
      </c>
      <c r="C463" s="381" t="s">
        <v>2154</v>
      </c>
      <c r="D463" s="381" t="s">
        <v>80</v>
      </c>
      <c r="E463" s="363">
        <v>480</v>
      </c>
      <c r="F463" s="387">
        <v>0</v>
      </c>
      <c r="G463" s="313">
        <f t="shared" si="27"/>
        <v>480</v>
      </c>
      <c r="H463" s="383">
        <f t="shared" si="28"/>
        <v>480</v>
      </c>
      <c r="I463" s="364">
        <v>45713</v>
      </c>
    </row>
    <row r="464" spans="1:9" x14ac:dyDescent="0.25">
      <c r="A464" s="381">
        <v>446</v>
      </c>
      <c r="B464" s="381" t="s">
        <v>2226</v>
      </c>
      <c r="C464" s="381" t="s">
        <v>2154</v>
      </c>
      <c r="D464" s="381" t="s">
        <v>80</v>
      </c>
      <c r="E464" s="363">
        <v>780</v>
      </c>
      <c r="F464" s="387">
        <v>0</v>
      </c>
      <c r="G464" s="313">
        <f t="shared" si="27"/>
        <v>780</v>
      </c>
      <c r="H464" s="383">
        <f t="shared" si="28"/>
        <v>780</v>
      </c>
      <c r="I464" s="364">
        <v>45713</v>
      </c>
    </row>
    <row r="465" spans="1:9" x14ac:dyDescent="0.25">
      <c r="A465" s="381">
        <v>447</v>
      </c>
      <c r="B465" s="381" t="s">
        <v>2159</v>
      </c>
      <c r="C465" s="381" t="s">
        <v>2154</v>
      </c>
      <c r="D465" s="381" t="s">
        <v>80</v>
      </c>
      <c r="E465" s="363">
        <v>840</v>
      </c>
      <c r="F465" s="387">
        <v>0</v>
      </c>
      <c r="G465" s="313">
        <f t="shared" si="27"/>
        <v>840</v>
      </c>
      <c r="H465" s="383">
        <f t="shared" si="28"/>
        <v>840</v>
      </c>
      <c r="I465" s="364">
        <v>45713</v>
      </c>
    </row>
    <row r="466" spans="1:9" x14ac:dyDescent="0.25">
      <c r="A466" s="381">
        <v>448</v>
      </c>
      <c r="B466" s="381" t="s">
        <v>2173</v>
      </c>
      <c r="C466" s="381" t="s">
        <v>2227</v>
      </c>
      <c r="D466" s="381" t="s">
        <v>80</v>
      </c>
      <c r="E466" s="363">
        <v>880</v>
      </c>
      <c r="F466" s="387">
        <v>0</v>
      </c>
      <c r="G466" s="313">
        <f t="shared" si="27"/>
        <v>880</v>
      </c>
      <c r="H466" s="383">
        <f t="shared" si="28"/>
        <v>880</v>
      </c>
      <c r="I466" s="364">
        <v>45713</v>
      </c>
    </row>
    <row r="467" spans="1:9" x14ac:dyDescent="0.25">
      <c r="A467" s="381">
        <v>449</v>
      </c>
      <c r="B467" s="381" t="s">
        <v>2228</v>
      </c>
      <c r="C467" s="381" t="s">
        <v>2154</v>
      </c>
      <c r="D467" s="381" t="s">
        <v>80</v>
      </c>
      <c r="E467" s="363">
        <v>1120</v>
      </c>
      <c r="F467" s="387">
        <v>0</v>
      </c>
      <c r="G467" s="313">
        <f t="shared" si="27"/>
        <v>1120</v>
      </c>
      <c r="H467" s="383">
        <f t="shared" si="28"/>
        <v>1120</v>
      </c>
      <c r="I467" s="364">
        <v>45713</v>
      </c>
    </row>
    <row r="468" spans="1:9" x14ac:dyDescent="0.25">
      <c r="A468" s="381">
        <v>450</v>
      </c>
      <c r="B468" s="381" t="s">
        <v>2161</v>
      </c>
      <c r="C468" s="381" t="s">
        <v>2227</v>
      </c>
      <c r="D468" s="381" t="s">
        <v>80</v>
      </c>
      <c r="E468" s="363">
        <v>1270</v>
      </c>
      <c r="F468" s="387">
        <v>0</v>
      </c>
      <c r="G468" s="313">
        <f t="shared" si="27"/>
        <v>1270</v>
      </c>
      <c r="H468" s="383">
        <f t="shared" si="28"/>
        <v>1270</v>
      </c>
      <c r="I468" s="364">
        <v>45713</v>
      </c>
    </row>
    <row r="469" spans="1:9" x14ac:dyDescent="0.25">
      <c r="A469" s="381">
        <v>451</v>
      </c>
      <c r="B469" s="381" t="s">
        <v>2192</v>
      </c>
      <c r="C469" s="381" t="s">
        <v>2184</v>
      </c>
      <c r="D469" s="381" t="s">
        <v>80</v>
      </c>
      <c r="E469" s="363">
        <v>1454.05</v>
      </c>
      <c r="F469" s="387">
        <v>0</v>
      </c>
      <c r="G469" s="313">
        <f t="shared" si="27"/>
        <v>1454.05</v>
      </c>
      <c r="H469" s="383">
        <f t="shared" si="28"/>
        <v>1454.05</v>
      </c>
      <c r="I469" s="364">
        <v>45713</v>
      </c>
    </row>
    <row r="470" spans="1:9" x14ac:dyDescent="0.25">
      <c r="A470" s="381">
        <v>452</v>
      </c>
      <c r="B470" s="381" t="s">
        <v>2193</v>
      </c>
      <c r="C470" s="381" t="s">
        <v>2184</v>
      </c>
      <c r="D470" s="381" t="s">
        <v>80</v>
      </c>
      <c r="E470" s="363">
        <v>1455</v>
      </c>
      <c r="F470" s="387">
        <v>0</v>
      </c>
      <c r="G470" s="313">
        <f t="shared" si="27"/>
        <v>1455</v>
      </c>
      <c r="H470" s="383">
        <f t="shared" si="28"/>
        <v>1455</v>
      </c>
      <c r="I470" s="364">
        <v>45713</v>
      </c>
    </row>
    <row r="471" spans="1:9" x14ac:dyDescent="0.25">
      <c r="A471" s="381">
        <v>453</v>
      </c>
      <c r="B471" s="381" t="s">
        <v>2199</v>
      </c>
      <c r="C471" s="381" t="s">
        <v>2227</v>
      </c>
      <c r="D471" s="381" t="s">
        <v>80</v>
      </c>
      <c r="E471" s="363">
        <v>1610</v>
      </c>
      <c r="F471" s="387">
        <v>0</v>
      </c>
      <c r="G471" s="313">
        <f t="shared" si="27"/>
        <v>1610</v>
      </c>
      <c r="H471" s="383">
        <f t="shared" si="28"/>
        <v>1610</v>
      </c>
      <c r="I471" s="364">
        <v>45713</v>
      </c>
    </row>
    <row r="472" spans="1:9" x14ac:dyDescent="0.25">
      <c r="A472" s="381">
        <v>454</v>
      </c>
      <c r="B472" s="381" t="s">
        <v>2229</v>
      </c>
      <c r="C472" s="381" t="s">
        <v>2154</v>
      </c>
      <c r="D472" s="381" t="s">
        <v>80</v>
      </c>
      <c r="E472" s="363">
        <v>1760</v>
      </c>
      <c r="F472" s="387">
        <v>0</v>
      </c>
      <c r="G472" s="313">
        <f t="shared" si="27"/>
        <v>1760</v>
      </c>
      <c r="H472" s="383">
        <f t="shared" si="28"/>
        <v>1760</v>
      </c>
      <c r="I472" s="364">
        <v>45713</v>
      </c>
    </row>
    <row r="473" spans="1:9" x14ac:dyDescent="0.25">
      <c r="A473" s="381">
        <v>455</v>
      </c>
      <c r="B473" s="381" t="s">
        <v>2196</v>
      </c>
      <c r="C473" s="381" t="s">
        <v>2184</v>
      </c>
      <c r="D473" s="381" t="s">
        <v>80</v>
      </c>
      <c r="E473" s="363">
        <v>2425</v>
      </c>
      <c r="F473" s="387">
        <v>0</v>
      </c>
      <c r="G473" s="313">
        <f t="shared" si="27"/>
        <v>2425</v>
      </c>
      <c r="H473" s="383">
        <f t="shared" si="28"/>
        <v>2425</v>
      </c>
      <c r="I473" s="364">
        <v>45713</v>
      </c>
    </row>
    <row r="474" spans="1:9" x14ac:dyDescent="0.25">
      <c r="A474" s="381">
        <v>456</v>
      </c>
      <c r="B474" s="381" t="s">
        <v>2220</v>
      </c>
      <c r="C474" s="381" t="s">
        <v>2184</v>
      </c>
      <c r="D474" s="381" t="s">
        <v>80</v>
      </c>
      <c r="E474" s="363">
        <v>2437.6</v>
      </c>
      <c r="F474" s="387">
        <v>0</v>
      </c>
      <c r="G474" s="313">
        <f t="shared" si="27"/>
        <v>2437.6</v>
      </c>
      <c r="H474" s="383">
        <f t="shared" si="28"/>
        <v>2437.6</v>
      </c>
      <c r="I474" s="364">
        <v>45713</v>
      </c>
    </row>
    <row r="475" spans="1:9" x14ac:dyDescent="0.25">
      <c r="A475" s="381">
        <v>457</v>
      </c>
      <c r="B475" s="381" t="s">
        <v>2200</v>
      </c>
      <c r="C475" s="381" t="s">
        <v>2227</v>
      </c>
      <c r="D475" s="381" t="s">
        <v>80</v>
      </c>
      <c r="E475" s="363">
        <v>2535</v>
      </c>
      <c r="F475" s="387">
        <v>0</v>
      </c>
      <c r="G475" s="313">
        <f t="shared" si="27"/>
        <v>2535</v>
      </c>
      <c r="H475" s="383">
        <f t="shared" si="28"/>
        <v>2535</v>
      </c>
      <c r="I475" s="364">
        <v>45713</v>
      </c>
    </row>
    <row r="476" spans="1:9" x14ac:dyDescent="0.25">
      <c r="A476" s="381">
        <v>458</v>
      </c>
      <c r="B476" s="381" t="s">
        <v>2189</v>
      </c>
      <c r="C476" s="381" t="s">
        <v>2154</v>
      </c>
      <c r="D476" s="381" t="s">
        <v>80</v>
      </c>
      <c r="E476" s="363">
        <v>3240</v>
      </c>
      <c r="F476" s="387">
        <v>0</v>
      </c>
      <c r="G476" s="313">
        <f t="shared" si="27"/>
        <v>3240</v>
      </c>
      <c r="H476" s="383">
        <f t="shared" si="28"/>
        <v>3240</v>
      </c>
      <c r="I476" s="364">
        <v>45713</v>
      </c>
    </row>
    <row r="477" spans="1:9" x14ac:dyDescent="0.25">
      <c r="A477" s="381">
        <v>459</v>
      </c>
      <c r="B477" s="381" t="s">
        <v>2195</v>
      </c>
      <c r="C477" s="381" t="s">
        <v>2184</v>
      </c>
      <c r="D477" s="381" t="s">
        <v>80</v>
      </c>
      <c r="E477" s="363">
        <v>3467.75</v>
      </c>
      <c r="F477" s="387">
        <v>0</v>
      </c>
      <c r="G477" s="313">
        <f t="shared" si="27"/>
        <v>3467.75</v>
      </c>
      <c r="H477" s="383">
        <f t="shared" si="28"/>
        <v>3467.75</v>
      </c>
      <c r="I477" s="364">
        <v>45713</v>
      </c>
    </row>
    <row r="478" spans="1:9" x14ac:dyDescent="0.25">
      <c r="A478" s="381">
        <v>460</v>
      </c>
      <c r="B478" s="381" t="s">
        <v>2197</v>
      </c>
      <c r="C478" s="381" t="s">
        <v>2184</v>
      </c>
      <c r="D478" s="381" t="s">
        <v>80</v>
      </c>
      <c r="E478" s="363">
        <v>3763.35</v>
      </c>
      <c r="F478" s="387">
        <v>0</v>
      </c>
      <c r="G478" s="313">
        <f t="shared" si="27"/>
        <v>3763.35</v>
      </c>
      <c r="H478" s="383">
        <f t="shared" si="28"/>
        <v>3763.35</v>
      </c>
      <c r="I478" s="364">
        <v>45713</v>
      </c>
    </row>
    <row r="479" spans="1:9" x14ac:dyDescent="0.25">
      <c r="A479" s="381">
        <v>461</v>
      </c>
      <c r="B479" s="381" t="s">
        <v>2230</v>
      </c>
      <c r="C479" s="381" t="s">
        <v>2184</v>
      </c>
      <c r="D479" s="381" t="s">
        <v>80</v>
      </c>
      <c r="E479" s="363">
        <v>4081.75</v>
      </c>
      <c r="F479" s="387">
        <v>0</v>
      </c>
      <c r="G479" s="313">
        <f t="shared" si="27"/>
        <v>4081.75</v>
      </c>
      <c r="H479" s="383">
        <f t="shared" si="28"/>
        <v>4081.75</v>
      </c>
      <c r="I479" s="364">
        <v>45713</v>
      </c>
    </row>
    <row r="480" spans="1:9" x14ac:dyDescent="0.25">
      <c r="A480" s="381">
        <v>462</v>
      </c>
      <c r="B480" s="381" t="s">
        <v>2163</v>
      </c>
      <c r="C480" s="381" t="s">
        <v>2154</v>
      </c>
      <c r="D480" s="381" t="s">
        <v>80</v>
      </c>
      <c r="E480" s="363">
        <v>4320</v>
      </c>
      <c r="F480" s="387">
        <v>0</v>
      </c>
      <c r="G480" s="313">
        <f t="shared" si="27"/>
        <v>4320</v>
      </c>
      <c r="H480" s="383">
        <f t="shared" si="28"/>
        <v>4320</v>
      </c>
      <c r="I480" s="364">
        <v>45713</v>
      </c>
    </row>
    <row r="481" spans="1:9" x14ac:dyDescent="0.25">
      <c r="A481" s="381">
        <v>463</v>
      </c>
      <c r="B481" s="381" t="s">
        <v>2201</v>
      </c>
      <c r="C481" s="381" t="s">
        <v>2227</v>
      </c>
      <c r="D481" s="381" t="s">
        <v>80</v>
      </c>
      <c r="E481" s="363">
        <v>4980</v>
      </c>
      <c r="F481" s="387">
        <v>0</v>
      </c>
      <c r="G481" s="313">
        <f t="shared" si="27"/>
        <v>4980</v>
      </c>
      <c r="H481" s="383">
        <f t="shared" si="28"/>
        <v>4980</v>
      </c>
      <c r="I481" s="364">
        <v>45713</v>
      </c>
    </row>
    <row r="482" spans="1:9" x14ac:dyDescent="0.25">
      <c r="A482" s="381">
        <v>464</v>
      </c>
      <c r="B482" s="381" t="s">
        <v>2231</v>
      </c>
      <c r="C482" s="381" t="s">
        <v>2154</v>
      </c>
      <c r="D482" s="381" t="s">
        <v>80</v>
      </c>
      <c r="E482" s="363">
        <v>6900</v>
      </c>
      <c r="F482" s="387">
        <v>0</v>
      </c>
      <c r="G482" s="313">
        <f t="shared" si="27"/>
        <v>6900</v>
      </c>
      <c r="H482" s="383">
        <f t="shared" si="28"/>
        <v>6900</v>
      </c>
      <c r="I482" s="364">
        <v>45713</v>
      </c>
    </row>
    <row r="483" spans="1:9" x14ac:dyDescent="0.25">
      <c r="A483" s="381">
        <v>465</v>
      </c>
      <c r="B483" s="381" t="s">
        <v>2232</v>
      </c>
      <c r="C483" s="381" t="s">
        <v>2212</v>
      </c>
      <c r="D483" s="381" t="s">
        <v>80</v>
      </c>
      <c r="E483" s="363">
        <v>13480</v>
      </c>
      <c r="F483" s="387">
        <v>0</v>
      </c>
      <c r="G483" s="313">
        <f t="shared" si="27"/>
        <v>13480</v>
      </c>
      <c r="H483" s="383">
        <f t="shared" si="28"/>
        <v>13480</v>
      </c>
      <c r="I483" s="364">
        <v>45713</v>
      </c>
    </row>
    <row r="484" spans="1:9" x14ac:dyDescent="0.25">
      <c r="A484" s="381">
        <v>466</v>
      </c>
      <c r="B484" s="381" t="s">
        <v>2224</v>
      </c>
      <c r="C484" s="381" t="s">
        <v>2154</v>
      </c>
      <c r="D484" s="381" t="s">
        <v>80</v>
      </c>
      <c r="E484" s="363">
        <v>15115</v>
      </c>
      <c r="F484" s="387">
        <v>0</v>
      </c>
      <c r="G484" s="313">
        <f t="shared" si="27"/>
        <v>15115</v>
      </c>
      <c r="H484" s="383">
        <f t="shared" si="28"/>
        <v>15115</v>
      </c>
      <c r="I484" s="364">
        <v>45713</v>
      </c>
    </row>
    <row r="485" spans="1:9" x14ac:dyDescent="0.25">
      <c r="A485" s="381">
        <v>467</v>
      </c>
      <c r="B485" s="381" t="s">
        <v>2233</v>
      </c>
      <c r="C485" s="381" t="s">
        <v>2154</v>
      </c>
      <c r="D485" s="381" t="s">
        <v>80</v>
      </c>
      <c r="E485" s="363">
        <v>17710</v>
      </c>
      <c r="F485" s="387">
        <v>0</v>
      </c>
      <c r="G485" s="313">
        <f t="shared" si="27"/>
        <v>17710</v>
      </c>
      <c r="H485" s="383">
        <f t="shared" si="28"/>
        <v>17710</v>
      </c>
      <c r="I485" s="364">
        <v>45713</v>
      </c>
    </row>
    <row r="486" spans="1:9" x14ac:dyDescent="0.25">
      <c r="A486" s="381">
        <v>468</v>
      </c>
      <c r="B486" s="381" t="s">
        <v>2217</v>
      </c>
      <c r="C486" s="381" t="s">
        <v>2227</v>
      </c>
      <c r="D486" s="381" t="s">
        <v>80</v>
      </c>
      <c r="E486" s="363">
        <v>19440</v>
      </c>
      <c r="F486" s="387">
        <v>0</v>
      </c>
      <c r="G486" s="313">
        <f t="shared" si="27"/>
        <v>19440</v>
      </c>
      <c r="H486" s="383">
        <f t="shared" si="28"/>
        <v>19440</v>
      </c>
      <c r="I486" s="364">
        <v>45713</v>
      </c>
    </row>
    <row r="487" spans="1:9" x14ac:dyDescent="0.25">
      <c r="A487" s="381">
        <v>469</v>
      </c>
      <c r="B487" s="381" t="s">
        <v>2166</v>
      </c>
      <c r="C487" s="381" t="s">
        <v>2154</v>
      </c>
      <c r="D487" s="381" t="s">
        <v>80</v>
      </c>
      <c r="E487" s="363">
        <v>23279</v>
      </c>
      <c r="F487" s="387">
        <v>0</v>
      </c>
      <c r="G487" s="313">
        <f t="shared" si="27"/>
        <v>23279</v>
      </c>
      <c r="H487" s="383">
        <f t="shared" si="28"/>
        <v>23279</v>
      </c>
      <c r="I487" s="364">
        <v>45713</v>
      </c>
    </row>
    <row r="488" spans="1:9" x14ac:dyDescent="0.25">
      <c r="A488" s="381">
        <v>470</v>
      </c>
      <c r="B488" s="381" t="s">
        <v>2234</v>
      </c>
      <c r="C488" s="381" t="s">
        <v>2235</v>
      </c>
      <c r="D488" s="381" t="s">
        <v>80</v>
      </c>
      <c r="E488" s="363">
        <v>24676</v>
      </c>
      <c r="F488" s="387">
        <v>0</v>
      </c>
      <c r="G488" s="313">
        <f t="shared" si="27"/>
        <v>24676</v>
      </c>
      <c r="H488" s="383">
        <f t="shared" si="28"/>
        <v>24676</v>
      </c>
      <c r="I488" s="364">
        <v>45713</v>
      </c>
    </row>
    <row r="489" spans="1:9" x14ac:dyDescent="0.25">
      <c r="A489" s="381">
        <v>471</v>
      </c>
      <c r="B489" s="381" t="s">
        <v>2203</v>
      </c>
      <c r="C489" s="381" t="s">
        <v>2227</v>
      </c>
      <c r="D489" s="381" t="s">
        <v>80</v>
      </c>
      <c r="E489" s="363">
        <v>26391.8</v>
      </c>
      <c r="F489" s="387">
        <v>0</v>
      </c>
      <c r="G489" s="313">
        <f t="shared" si="27"/>
        <v>26391.8</v>
      </c>
      <c r="H489" s="383">
        <f t="shared" si="28"/>
        <v>26391.8</v>
      </c>
      <c r="I489" s="364">
        <v>45713</v>
      </c>
    </row>
    <row r="490" spans="1:9" x14ac:dyDescent="0.25">
      <c r="A490" s="381">
        <v>472</v>
      </c>
      <c r="B490" s="381" t="s">
        <v>2218</v>
      </c>
      <c r="C490" s="381" t="s">
        <v>2154</v>
      </c>
      <c r="D490" s="381" t="s">
        <v>80</v>
      </c>
      <c r="E490" s="363">
        <v>29760</v>
      </c>
      <c r="F490" s="387">
        <v>0</v>
      </c>
      <c r="G490" s="313">
        <f t="shared" si="27"/>
        <v>29760</v>
      </c>
      <c r="H490" s="383">
        <f t="shared" si="28"/>
        <v>29760</v>
      </c>
      <c r="I490" s="364">
        <v>45713</v>
      </c>
    </row>
    <row r="491" spans="1:9" x14ac:dyDescent="0.25">
      <c r="A491" s="381">
        <v>473</v>
      </c>
      <c r="B491" s="381" t="s">
        <v>2190</v>
      </c>
      <c r="C491" s="381" t="s">
        <v>2154</v>
      </c>
      <c r="D491" s="381" t="s">
        <v>80</v>
      </c>
      <c r="E491" s="363">
        <v>30380</v>
      </c>
      <c r="F491" s="387">
        <v>0</v>
      </c>
      <c r="G491" s="313">
        <f t="shared" si="27"/>
        <v>30380</v>
      </c>
      <c r="H491" s="383">
        <f t="shared" si="28"/>
        <v>30380</v>
      </c>
      <c r="I491" s="364">
        <v>45713</v>
      </c>
    </row>
    <row r="492" spans="1:9" x14ac:dyDescent="0.25">
      <c r="A492" s="381">
        <v>474</v>
      </c>
      <c r="B492" s="381" t="s">
        <v>2236</v>
      </c>
      <c r="C492" s="381" t="s">
        <v>2223</v>
      </c>
      <c r="D492" s="381" t="s">
        <v>80</v>
      </c>
      <c r="E492" s="363">
        <v>44400</v>
      </c>
      <c r="F492" s="387">
        <v>0</v>
      </c>
      <c r="G492" s="313">
        <f t="shared" si="27"/>
        <v>44400</v>
      </c>
      <c r="H492" s="383">
        <f t="shared" si="28"/>
        <v>44400</v>
      </c>
      <c r="I492" s="364">
        <v>45713</v>
      </c>
    </row>
    <row r="493" spans="1:9" x14ac:dyDescent="0.25">
      <c r="A493" s="381">
        <v>475</v>
      </c>
      <c r="B493" s="381" t="s">
        <v>2209</v>
      </c>
      <c r="C493" s="381" t="s">
        <v>2227</v>
      </c>
      <c r="D493" s="381" t="s">
        <v>80</v>
      </c>
      <c r="E493" s="363">
        <v>81384</v>
      </c>
      <c r="F493" s="387">
        <v>0</v>
      </c>
      <c r="G493" s="313">
        <f t="shared" si="27"/>
        <v>81384</v>
      </c>
      <c r="H493" s="383">
        <f t="shared" si="28"/>
        <v>81384</v>
      </c>
      <c r="I493" s="364">
        <v>45713</v>
      </c>
    </row>
    <row r="494" spans="1:9" x14ac:dyDescent="0.25">
      <c r="A494" s="381">
        <v>476</v>
      </c>
      <c r="B494" s="381" t="s">
        <v>2237</v>
      </c>
      <c r="C494" s="381" t="s">
        <v>2223</v>
      </c>
      <c r="D494" s="381" t="s">
        <v>80</v>
      </c>
      <c r="E494" s="363">
        <v>104000</v>
      </c>
      <c r="F494" s="387">
        <v>0</v>
      </c>
      <c r="G494" s="313">
        <f t="shared" si="27"/>
        <v>104000</v>
      </c>
      <c r="H494" s="383">
        <f t="shared" si="28"/>
        <v>104000</v>
      </c>
      <c r="I494" s="364">
        <v>45713</v>
      </c>
    </row>
    <row r="495" spans="1:9" x14ac:dyDescent="0.25">
      <c r="A495" s="381">
        <v>477</v>
      </c>
      <c r="B495" s="381" t="s">
        <v>2210</v>
      </c>
      <c r="C495" s="381" t="s">
        <v>2227</v>
      </c>
      <c r="D495" s="381" t="s">
        <v>80</v>
      </c>
      <c r="E495" s="363">
        <v>140122.75</v>
      </c>
      <c r="F495" s="387">
        <v>0</v>
      </c>
      <c r="G495" s="313">
        <f t="shared" si="27"/>
        <v>140122.75</v>
      </c>
      <c r="H495" s="383">
        <f t="shared" si="28"/>
        <v>140122.75</v>
      </c>
      <c r="I495" s="364">
        <v>45713</v>
      </c>
    </row>
    <row r="496" spans="1:9" x14ac:dyDescent="0.25">
      <c r="A496" s="381">
        <v>478</v>
      </c>
      <c r="B496" s="381" t="s">
        <v>2172</v>
      </c>
      <c r="C496" s="381" t="s">
        <v>2235</v>
      </c>
      <c r="D496" s="381" t="s">
        <v>80</v>
      </c>
      <c r="E496" s="363">
        <v>283450</v>
      </c>
      <c r="F496" s="387">
        <v>0</v>
      </c>
      <c r="G496" s="313">
        <f t="shared" si="27"/>
        <v>283450</v>
      </c>
      <c r="H496" s="383">
        <f t="shared" si="28"/>
        <v>283450</v>
      </c>
      <c r="I496" s="364">
        <v>45713</v>
      </c>
    </row>
    <row r="497" spans="1:9" x14ac:dyDescent="0.25">
      <c r="A497" s="381">
        <v>479</v>
      </c>
      <c r="B497" s="390" t="s">
        <v>2238</v>
      </c>
      <c r="C497" s="381" t="s">
        <v>2176</v>
      </c>
      <c r="D497" s="381" t="s">
        <v>80</v>
      </c>
      <c r="E497" s="363">
        <v>333715.65000000002</v>
      </c>
      <c r="F497" s="387">
        <v>0</v>
      </c>
      <c r="G497" s="313">
        <f t="shared" si="27"/>
        <v>333715.65000000002</v>
      </c>
      <c r="H497" s="383">
        <f t="shared" si="28"/>
        <v>333715.65000000002</v>
      </c>
      <c r="I497" s="364">
        <v>45713</v>
      </c>
    </row>
    <row r="498" spans="1:9" x14ac:dyDescent="0.25">
      <c r="A498" s="381">
        <v>480</v>
      </c>
      <c r="B498" s="381" t="s">
        <v>2208</v>
      </c>
      <c r="C498" s="381" t="s">
        <v>2223</v>
      </c>
      <c r="D498" s="381" t="s">
        <v>80</v>
      </c>
      <c r="E498" s="363">
        <v>403712.65</v>
      </c>
      <c r="F498" s="387">
        <v>0</v>
      </c>
      <c r="G498" s="313">
        <f t="shared" si="27"/>
        <v>403712.65</v>
      </c>
      <c r="H498" s="383">
        <f t="shared" si="28"/>
        <v>403712.65</v>
      </c>
      <c r="I498" s="364">
        <v>45713</v>
      </c>
    </row>
    <row r="499" spans="1:9" x14ac:dyDescent="0.25">
      <c r="A499" s="381">
        <v>481</v>
      </c>
      <c r="B499" s="390" t="s">
        <v>2238</v>
      </c>
      <c r="C499" s="381" t="s">
        <v>2176</v>
      </c>
      <c r="D499" s="381" t="s">
        <v>80</v>
      </c>
      <c r="E499" s="363">
        <v>409472</v>
      </c>
      <c r="F499" s="387">
        <v>0</v>
      </c>
      <c r="G499" s="313">
        <f t="shared" si="27"/>
        <v>409472</v>
      </c>
      <c r="H499" s="383">
        <f t="shared" si="28"/>
        <v>409472</v>
      </c>
      <c r="I499" s="364">
        <v>45713</v>
      </c>
    </row>
    <row r="500" spans="1:9" x14ac:dyDescent="0.25">
      <c r="A500" s="381">
        <v>482</v>
      </c>
      <c r="B500" s="381" t="s">
        <v>2239</v>
      </c>
      <c r="C500" s="381" t="s">
        <v>2223</v>
      </c>
      <c r="D500" s="381" t="s">
        <v>80</v>
      </c>
      <c r="E500" s="363">
        <v>535800</v>
      </c>
      <c r="F500" s="387">
        <v>0</v>
      </c>
      <c r="G500" s="313">
        <f t="shared" si="27"/>
        <v>535800</v>
      </c>
      <c r="H500" s="383">
        <f t="shared" si="28"/>
        <v>535800</v>
      </c>
      <c r="I500" s="364">
        <v>45713</v>
      </c>
    </row>
    <row r="501" spans="1:9" x14ac:dyDescent="0.25">
      <c r="A501" s="381">
        <v>483</v>
      </c>
      <c r="B501" s="381" t="s">
        <v>2236</v>
      </c>
      <c r="C501" s="381" t="s">
        <v>2223</v>
      </c>
      <c r="D501" s="381" t="s">
        <v>80</v>
      </c>
      <c r="E501" s="363">
        <v>618500</v>
      </c>
      <c r="F501" s="387">
        <v>0</v>
      </c>
      <c r="G501" s="313">
        <f t="shared" si="27"/>
        <v>618500</v>
      </c>
      <c r="H501" s="383">
        <f t="shared" si="28"/>
        <v>618500</v>
      </c>
      <c r="I501" s="364">
        <v>45713</v>
      </c>
    </row>
    <row r="502" spans="1:9" x14ac:dyDescent="0.25">
      <c r="A502" s="381">
        <v>484</v>
      </c>
      <c r="B502" s="381" t="s">
        <v>2180</v>
      </c>
      <c r="C502" s="381" t="s">
        <v>2223</v>
      </c>
      <c r="D502" s="381" t="s">
        <v>80</v>
      </c>
      <c r="E502" s="363">
        <v>7068004.9500000002</v>
      </c>
      <c r="F502" s="387">
        <v>0</v>
      </c>
      <c r="G502" s="313">
        <f t="shared" si="27"/>
        <v>7068004.9500000002</v>
      </c>
      <c r="H502" s="383">
        <f t="shared" si="28"/>
        <v>7068004.9500000002</v>
      </c>
      <c r="I502" s="364">
        <v>45713</v>
      </c>
    </row>
    <row r="503" spans="1:9" x14ac:dyDescent="0.25">
      <c r="A503" s="381">
        <v>485</v>
      </c>
      <c r="B503" s="381" t="s">
        <v>2178</v>
      </c>
      <c r="C503" s="381" t="s">
        <v>2223</v>
      </c>
      <c r="D503" s="381" t="s">
        <v>80</v>
      </c>
      <c r="E503" s="363">
        <v>7869058.25</v>
      </c>
      <c r="F503" s="387">
        <v>0</v>
      </c>
      <c r="G503" s="313">
        <f t="shared" si="27"/>
        <v>7869058.25</v>
      </c>
      <c r="H503" s="383">
        <f t="shared" si="28"/>
        <v>7869058.25</v>
      </c>
      <c r="I503" s="364">
        <v>45713</v>
      </c>
    </row>
    <row r="504" spans="1:9" x14ac:dyDescent="0.25">
      <c r="A504" s="381">
        <v>486</v>
      </c>
      <c r="B504" s="381" t="s">
        <v>2153</v>
      </c>
      <c r="C504" s="381" t="s">
        <v>2154</v>
      </c>
      <c r="D504" s="381" t="s">
        <v>81</v>
      </c>
      <c r="E504" s="363">
        <v>360</v>
      </c>
      <c r="F504" s="387">
        <v>0</v>
      </c>
      <c r="G504" s="313">
        <f t="shared" si="27"/>
        <v>360</v>
      </c>
      <c r="H504" s="383">
        <f t="shared" si="28"/>
        <v>360</v>
      </c>
      <c r="I504" s="364">
        <v>45713</v>
      </c>
    </row>
    <row r="505" spans="1:9" x14ac:dyDescent="0.25">
      <c r="A505" s="381">
        <v>487</v>
      </c>
      <c r="B505" s="381" t="s">
        <v>2225</v>
      </c>
      <c r="C505" s="381" t="s">
        <v>2154</v>
      </c>
      <c r="D505" s="381" t="s">
        <v>81</v>
      </c>
      <c r="E505" s="363">
        <v>480</v>
      </c>
      <c r="F505" s="387">
        <v>0</v>
      </c>
      <c r="G505" s="313">
        <f t="shared" si="27"/>
        <v>480</v>
      </c>
      <c r="H505" s="383">
        <f t="shared" si="28"/>
        <v>480</v>
      </c>
      <c r="I505" s="364">
        <v>45713</v>
      </c>
    </row>
    <row r="506" spans="1:9" x14ac:dyDescent="0.25">
      <c r="A506" s="381">
        <v>488</v>
      </c>
      <c r="B506" s="381" t="s">
        <v>2226</v>
      </c>
      <c r="C506" s="381" t="s">
        <v>2154</v>
      </c>
      <c r="D506" s="381" t="s">
        <v>81</v>
      </c>
      <c r="E506" s="363">
        <v>780</v>
      </c>
      <c r="F506" s="387">
        <v>0</v>
      </c>
      <c r="G506" s="313">
        <f t="shared" si="27"/>
        <v>780</v>
      </c>
      <c r="H506" s="383">
        <f t="shared" si="28"/>
        <v>780</v>
      </c>
      <c r="I506" s="364">
        <v>45713</v>
      </c>
    </row>
    <row r="507" spans="1:9" x14ac:dyDescent="0.25">
      <c r="A507" s="381">
        <v>489</v>
      </c>
      <c r="B507" s="381" t="s">
        <v>2159</v>
      </c>
      <c r="C507" s="381" t="s">
        <v>2154</v>
      </c>
      <c r="D507" s="381" t="s">
        <v>81</v>
      </c>
      <c r="E507" s="363">
        <v>840</v>
      </c>
      <c r="F507" s="387">
        <v>0</v>
      </c>
      <c r="G507" s="313">
        <f t="shared" si="27"/>
        <v>840</v>
      </c>
      <c r="H507" s="383">
        <f t="shared" si="28"/>
        <v>840</v>
      </c>
      <c r="I507" s="364">
        <v>45713</v>
      </c>
    </row>
    <row r="508" spans="1:9" x14ac:dyDescent="0.25">
      <c r="A508" s="381">
        <v>490</v>
      </c>
      <c r="B508" s="381" t="s">
        <v>2173</v>
      </c>
      <c r="C508" s="381" t="s">
        <v>2227</v>
      </c>
      <c r="D508" s="381" t="s">
        <v>81</v>
      </c>
      <c r="E508" s="363">
        <v>880</v>
      </c>
      <c r="F508" s="387">
        <v>0</v>
      </c>
      <c r="G508" s="313">
        <f t="shared" si="27"/>
        <v>880</v>
      </c>
      <c r="H508" s="383">
        <f t="shared" si="28"/>
        <v>880</v>
      </c>
      <c r="I508" s="364">
        <v>45713</v>
      </c>
    </row>
    <row r="509" spans="1:9" x14ac:dyDescent="0.25">
      <c r="A509" s="381">
        <v>491</v>
      </c>
      <c r="B509" s="381" t="s">
        <v>2228</v>
      </c>
      <c r="C509" s="381" t="s">
        <v>2154</v>
      </c>
      <c r="D509" s="381" t="s">
        <v>81</v>
      </c>
      <c r="E509" s="363">
        <v>1120</v>
      </c>
      <c r="F509" s="387">
        <v>0</v>
      </c>
      <c r="G509" s="313">
        <f t="shared" si="27"/>
        <v>1120</v>
      </c>
      <c r="H509" s="383">
        <f t="shared" si="28"/>
        <v>1120</v>
      </c>
      <c r="I509" s="364">
        <v>45713</v>
      </c>
    </row>
    <row r="510" spans="1:9" x14ac:dyDescent="0.25">
      <c r="A510" s="381">
        <v>492</v>
      </c>
      <c r="B510" s="381" t="s">
        <v>2192</v>
      </c>
      <c r="C510" s="381" t="s">
        <v>2184</v>
      </c>
      <c r="D510" s="381" t="s">
        <v>81</v>
      </c>
      <c r="E510" s="363">
        <v>1454.05</v>
      </c>
      <c r="F510" s="387">
        <v>0</v>
      </c>
      <c r="G510" s="313">
        <f t="shared" si="27"/>
        <v>1454.05</v>
      </c>
      <c r="H510" s="383">
        <f t="shared" si="28"/>
        <v>1454.05</v>
      </c>
      <c r="I510" s="364">
        <v>45713</v>
      </c>
    </row>
    <row r="511" spans="1:9" x14ac:dyDescent="0.25">
      <c r="A511" s="381">
        <v>493</v>
      </c>
      <c r="B511" s="381" t="s">
        <v>2193</v>
      </c>
      <c r="C511" s="381" t="s">
        <v>2184</v>
      </c>
      <c r="D511" s="381" t="s">
        <v>81</v>
      </c>
      <c r="E511" s="363">
        <v>1455</v>
      </c>
      <c r="F511" s="387">
        <v>0</v>
      </c>
      <c r="G511" s="313">
        <f t="shared" si="27"/>
        <v>1455</v>
      </c>
      <c r="H511" s="383">
        <f t="shared" si="28"/>
        <v>1455</v>
      </c>
      <c r="I511" s="364">
        <v>45713</v>
      </c>
    </row>
    <row r="512" spans="1:9" x14ac:dyDescent="0.25">
      <c r="A512" s="381">
        <v>494</v>
      </c>
      <c r="B512" s="381" t="s">
        <v>2229</v>
      </c>
      <c r="C512" s="381" t="s">
        <v>2154</v>
      </c>
      <c r="D512" s="381" t="s">
        <v>81</v>
      </c>
      <c r="E512" s="363">
        <v>1680</v>
      </c>
      <c r="F512" s="387">
        <v>0</v>
      </c>
      <c r="G512" s="313">
        <f t="shared" si="27"/>
        <v>1680</v>
      </c>
      <c r="H512" s="383">
        <f t="shared" si="28"/>
        <v>1680</v>
      </c>
      <c r="I512" s="364">
        <v>45713</v>
      </c>
    </row>
    <row r="513" spans="1:9" x14ac:dyDescent="0.25">
      <c r="A513" s="381">
        <v>495</v>
      </c>
      <c r="B513" s="381" t="s">
        <v>2196</v>
      </c>
      <c r="C513" s="381" t="s">
        <v>2184</v>
      </c>
      <c r="D513" s="381" t="s">
        <v>81</v>
      </c>
      <c r="E513" s="363">
        <v>2425</v>
      </c>
      <c r="F513" s="387">
        <v>0</v>
      </c>
      <c r="G513" s="313">
        <f t="shared" si="27"/>
        <v>2425</v>
      </c>
      <c r="H513" s="383">
        <f t="shared" si="28"/>
        <v>2425</v>
      </c>
      <c r="I513" s="364">
        <v>45713</v>
      </c>
    </row>
    <row r="514" spans="1:9" x14ac:dyDescent="0.25">
      <c r="A514" s="381">
        <v>496</v>
      </c>
      <c r="B514" s="381" t="s">
        <v>2189</v>
      </c>
      <c r="C514" s="381" t="s">
        <v>2154</v>
      </c>
      <c r="D514" s="381" t="s">
        <v>81</v>
      </c>
      <c r="E514" s="363">
        <v>3240</v>
      </c>
      <c r="F514" s="387">
        <v>0</v>
      </c>
      <c r="G514" s="313">
        <f t="shared" si="27"/>
        <v>3240</v>
      </c>
      <c r="H514" s="383">
        <f t="shared" si="28"/>
        <v>3240</v>
      </c>
      <c r="I514" s="364">
        <v>45713</v>
      </c>
    </row>
    <row r="515" spans="1:9" x14ac:dyDescent="0.25">
      <c r="A515" s="381">
        <v>497</v>
      </c>
      <c r="B515" s="381" t="s">
        <v>2195</v>
      </c>
      <c r="C515" s="381" t="s">
        <v>2184</v>
      </c>
      <c r="D515" s="381" t="s">
        <v>81</v>
      </c>
      <c r="E515" s="363">
        <v>3467.75</v>
      </c>
      <c r="F515" s="387">
        <v>0</v>
      </c>
      <c r="G515" s="313">
        <f t="shared" si="27"/>
        <v>3467.75</v>
      </c>
      <c r="H515" s="383">
        <f t="shared" si="28"/>
        <v>3467.75</v>
      </c>
      <c r="I515" s="364">
        <v>45713</v>
      </c>
    </row>
    <row r="516" spans="1:9" x14ac:dyDescent="0.25">
      <c r="A516" s="381">
        <v>498</v>
      </c>
      <c r="B516" s="381" t="s">
        <v>2197</v>
      </c>
      <c r="C516" s="381" t="s">
        <v>2184</v>
      </c>
      <c r="D516" s="381" t="s">
        <v>81</v>
      </c>
      <c r="E516" s="363">
        <v>3763.35</v>
      </c>
      <c r="F516" s="387">
        <v>0</v>
      </c>
      <c r="G516" s="313">
        <f t="shared" si="27"/>
        <v>3763.35</v>
      </c>
      <c r="H516" s="383">
        <f t="shared" si="28"/>
        <v>3763.35</v>
      </c>
      <c r="I516" s="364">
        <v>45713</v>
      </c>
    </row>
    <row r="517" spans="1:9" x14ac:dyDescent="0.25">
      <c r="A517" s="381">
        <v>499</v>
      </c>
      <c r="B517" s="381" t="s">
        <v>2230</v>
      </c>
      <c r="C517" s="381" t="s">
        <v>2184</v>
      </c>
      <c r="D517" s="381" t="s">
        <v>81</v>
      </c>
      <c r="E517" s="363">
        <v>4081.75</v>
      </c>
      <c r="F517" s="387">
        <v>0</v>
      </c>
      <c r="G517" s="313">
        <f t="shared" si="27"/>
        <v>4081.75</v>
      </c>
      <c r="H517" s="383">
        <f t="shared" si="28"/>
        <v>4081.75</v>
      </c>
      <c r="I517" s="364">
        <v>45713</v>
      </c>
    </row>
    <row r="518" spans="1:9" x14ac:dyDescent="0.25">
      <c r="A518" s="381">
        <v>500</v>
      </c>
      <c r="B518" s="381" t="s">
        <v>2231</v>
      </c>
      <c r="C518" s="381" t="s">
        <v>2154</v>
      </c>
      <c r="D518" s="381" t="s">
        <v>81</v>
      </c>
      <c r="E518" s="363">
        <v>6900</v>
      </c>
      <c r="F518" s="387">
        <v>0</v>
      </c>
      <c r="G518" s="313">
        <f t="shared" si="27"/>
        <v>6900</v>
      </c>
      <c r="H518" s="383">
        <f t="shared" si="28"/>
        <v>6900</v>
      </c>
      <c r="I518" s="364">
        <v>45713</v>
      </c>
    </row>
    <row r="519" spans="1:9" x14ac:dyDescent="0.25">
      <c r="A519" s="381">
        <v>501</v>
      </c>
      <c r="B519" s="381" t="s">
        <v>2232</v>
      </c>
      <c r="C519" s="381" t="s">
        <v>2212</v>
      </c>
      <c r="D519" s="381" t="s">
        <v>81</v>
      </c>
      <c r="E519" s="363">
        <v>13400</v>
      </c>
      <c r="F519" s="387">
        <v>0</v>
      </c>
      <c r="G519" s="313">
        <f t="shared" si="27"/>
        <v>13400</v>
      </c>
      <c r="H519" s="383">
        <f t="shared" si="28"/>
        <v>13400</v>
      </c>
      <c r="I519" s="364">
        <v>45713</v>
      </c>
    </row>
    <row r="520" spans="1:9" x14ac:dyDescent="0.25">
      <c r="A520" s="381">
        <v>502</v>
      </c>
      <c r="B520" s="381" t="s">
        <v>2233</v>
      </c>
      <c r="C520" s="381" t="s">
        <v>2154</v>
      </c>
      <c r="D520" s="381" t="s">
        <v>81</v>
      </c>
      <c r="E520" s="363">
        <v>17710</v>
      </c>
      <c r="F520" s="387">
        <v>0</v>
      </c>
      <c r="G520" s="313">
        <f t="shared" si="27"/>
        <v>17710</v>
      </c>
      <c r="H520" s="383">
        <f t="shared" si="28"/>
        <v>17710</v>
      </c>
      <c r="I520" s="364">
        <v>45713</v>
      </c>
    </row>
    <row r="521" spans="1:9" x14ac:dyDescent="0.25">
      <c r="A521" s="381">
        <v>503</v>
      </c>
      <c r="B521" s="381" t="s">
        <v>2166</v>
      </c>
      <c r="C521" s="381" t="s">
        <v>2154</v>
      </c>
      <c r="D521" s="381" t="s">
        <v>81</v>
      </c>
      <c r="E521" s="363">
        <v>23279</v>
      </c>
      <c r="F521" s="387">
        <v>0</v>
      </c>
      <c r="G521" s="313">
        <f t="shared" si="27"/>
        <v>23279</v>
      </c>
      <c r="H521" s="383">
        <f t="shared" si="28"/>
        <v>23279</v>
      </c>
      <c r="I521" s="364">
        <v>45713</v>
      </c>
    </row>
    <row r="522" spans="1:9" x14ac:dyDescent="0.25">
      <c r="A522" s="381">
        <v>504</v>
      </c>
      <c r="B522" s="381" t="s">
        <v>2234</v>
      </c>
      <c r="C522" s="381" t="s">
        <v>2235</v>
      </c>
      <c r="D522" s="381" t="s">
        <v>81</v>
      </c>
      <c r="E522" s="363">
        <v>24676</v>
      </c>
      <c r="F522" s="387">
        <v>0</v>
      </c>
      <c r="G522" s="313">
        <f t="shared" si="27"/>
        <v>24676</v>
      </c>
      <c r="H522" s="383">
        <f t="shared" si="28"/>
        <v>24676</v>
      </c>
      <c r="I522" s="364">
        <v>45713</v>
      </c>
    </row>
    <row r="523" spans="1:9" x14ac:dyDescent="0.25">
      <c r="A523" s="381">
        <v>505</v>
      </c>
      <c r="B523" s="381" t="s">
        <v>2218</v>
      </c>
      <c r="C523" s="381" t="s">
        <v>2154</v>
      </c>
      <c r="D523" s="381" t="s">
        <v>81</v>
      </c>
      <c r="E523" s="363">
        <v>29760</v>
      </c>
      <c r="F523" s="387">
        <v>0</v>
      </c>
      <c r="G523" s="313">
        <f t="shared" si="27"/>
        <v>29760</v>
      </c>
      <c r="H523" s="383">
        <f t="shared" si="28"/>
        <v>29760</v>
      </c>
      <c r="I523" s="364">
        <v>45713</v>
      </c>
    </row>
    <row r="524" spans="1:9" x14ac:dyDescent="0.25">
      <c r="A524" s="381">
        <v>506</v>
      </c>
      <c r="B524" s="381" t="s">
        <v>2190</v>
      </c>
      <c r="C524" s="381" t="s">
        <v>2154</v>
      </c>
      <c r="D524" s="381" t="s">
        <v>81</v>
      </c>
      <c r="E524" s="363">
        <v>29900</v>
      </c>
      <c r="F524" s="387">
        <v>0</v>
      </c>
      <c r="G524" s="313">
        <f t="shared" si="27"/>
        <v>29900</v>
      </c>
      <c r="H524" s="383">
        <f t="shared" si="28"/>
        <v>29900</v>
      </c>
      <c r="I524" s="364">
        <v>45713</v>
      </c>
    </row>
    <row r="525" spans="1:9" x14ac:dyDescent="0.25">
      <c r="A525" s="381">
        <v>507</v>
      </c>
      <c r="B525" s="381" t="s">
        <v>2209</v>
      </c>
      <c r="C525" s="381" t="s">
        <v>2227</v>
      </c>
      <c r="D525" s="381" t="s">
        <v>81</v>
      </c>
      <c r="E525" s="363">
        <v>72410</v>
      </c>
      <c r="F525" s="387">
        <v>0</v>
      </c>
      <c r="G525" s="313">
        <f t="shared" ref="G525:G532" si="29">E525-F525</f>
        <v>72410</v>
      </c>
      <c r="H525" s="383">
        <f t="shared" ref="H525:H532" si="30">G525</f>
        <v>72410</v>
      </c>
      <c r="I525" s="364">
        <v>45713</v>
      </c>
    </row>
    <row r="526" spans="1:9" x14ac:dyDescent="0.25">
      <c r="A526" s="381">
        <v>508</v>
      </c>
      <c r="B526" s="390" t="s">
        <v>2238</v>
      </c>
      <c r="C526" s="381" t="s">
        <v>2176</v>
      </c>
      <c r="D526" s="381" t="s">
        <v>81</v>
      </c>
      <c r="E526" s="363">
        <v>154989.95000000001</v>
      </c>
      <c r="F526" s="387">
        <v>0</v>
      </c>
      <c r="G526" s="313">
        <f t="shared" si="29"/>
        <v>154989.95000000001</v>
      </c>
      <c r="H526" s="383">
        <f t="shared" si="30"/>
        <v>154989.95000000001</v>
      </c>
      <c r="I526" s="364">
        <v>45713</v>
      </c>
    </row>
    <row r="527" spans="1:9" x14ac:dyDescent="0.25">
      <c r="A527" s="381">
        <v>509</v>
      </c>
      <c r="B527" s="381" t="s">
        <v>2172</v>
      </c>
      <c r="C527" s="381" t="s">
        <v>2235</v>
      </c>
      <c r="D527" s="381" t="s">
        <v>81</v>
      </c>
      <c r="E527" s="363">
        <v>277650</v>
      </c>
      <c r="F527" s="387">
        <v>0</v>
      </c>
      <c r="G527" s="313">
        <f t="shared" si="29"/>
        <v>277650</v>
      </c>
      <c r="H527" s="383">
        <f t="shared" si="30"/>
        <v>277650</v>
      </c>
      <c r="I527" s="364">
        <v>45713</v>
      </c>
    </row>
    <row r="528" spans="1:9" x14ac:dyDescent="0.25">
      <c r="A528" s="381">
        <v>510</v>
      </c>
      <c r="B528" s="390" t="s">
        <v>2238</v>
      </c>
      <c r="C528" s="381" t="s">
        <v>2176</v>
      </c>
      <c r="D528" s="381" t="s">
        <v>81</v>
      </c>
      <c r="E528" s="363">
        <v>347085.8</v>
      </c>
      <c r="F528" s="387">
        <v>0</v>
      </c>
      <c r="G528" s="313">
        <f t="shared" si="29"/>
        <v>347085.8</v>
      </c>
      <c r="H528" s="383">
        <f t="shared" si="30"/>
        <v>347085.8</v>
      </c>
      <c r="I528" s="364">
        <v>45713</v>
      </c>
    </row>
    <row r="529" spans="1:9" x14ac:dyDescent="0.25">
      <c r="A529" s="381">
        <v>511</v>
      </c>
      <c r="B529" s="381" t="s">
        <v>2239</v>
      </c>
      <c r="C529" s="381" t="s">
        <v>2223</v>
      </c>
      <c r="D529" s="381" t="s">
        <v>81</v>
      </c>
      <c r="E529" s="363">
        <v>540400</v>
      </c>
      <c r="F529" s="387">
        <v>0</v>
      </c>
      <c r="G529" s="313">
        <f t="shared" si="29"/>
        <v>540400</v>
      </c>
      <c r="H529" s="383">
        <f t="shared" si="30"/>
        <v>540400</v>
      </c>
      <c r="I529" s="364">
        <v>45713</v>
      </c>
    </row>
    <row r="530" spans="1:9" x14ac:dyDescent="0.25">
      <c r="A530" s="381">
        <v>512</v>
      </c>
      <c r="B530" s="381" t="s">
        <v>2236</v>
      </c>
      <c r="C530" s="381" t="s">
        <v>2223</v>
      </c>
      <c r="D530" s="381" t="s">
        <v>81</v>
      </c>
      <c r="E530" s="363">
        <v>630500</v>
      </c>
      <c r="F530" s="387">
        <v>0</v>
      </c>
      <c r="G530" s="313">
        <f t="shared" si="29"/>
        <v>630500</v>
      </c>
      <c r="H530" s="383">
        <f t="shared" si="30"/>
        <v>630500</v>
      </c>
      <c r="I530" s="364">
        <v>45713</v>
      </c>
    </row>
    <row r="531" spans="1:9" x14ac:dyDescent="0.25">
      <c r="A531" s="381">
        <v>513</v>
      </c>
      <c r="B531" s="381" t="s">
        <v>2208</v>
      </c>
      <c r="C531" s="381" t="s">
        <v>2223</v>
      </c>
      <c r="D531" s="381" t="s">
        <v>81</v>
      </c>
      <c r="E531" s="363">
        <v>1052688</v>
      </c>
      <c r="F531" s="387">
        <v>0</v>
      </c>
      <c r="G531" s="313">
        <f t="shared" si="29"/>
        <v>1052688</v>
      </c>
      <c r="H531" s="383">
        <f t="shared" si="30"/>
        <v>1052688</v>
      </c>
      <c r="I531" s="364">
        <v>45713</v>
      </c>
    </row>
    <row r="532" spans="1:9" x14ac:dyDescent="0.25">
      <c r="A532" s="381">
        <v>514</v>
      </c>
      <c r="B532" s="381" t="s">
        <v>2180</v>
      </c>
      <c r="C532" s="381" t="s">
        <v>2223</v>
      </c>
      <c r="D532" s="381" t="s">
        <v>81</v>
      </c>
      <c r="E532" s="363">
        <v>7030236.4000000004</v>
      </c>
      <c r="F532" s="387">
        <v>0</v>
      </c>
      <c r="G532" s="313">
        <f t="shared" si="29"/>
        <v>7030236.4000000004</v>
      </c>
      <c r="H532" s="383">
        <f t="shared" si="30"/>
        <v>7030236.4000000004</v>
      </c>
      <c r="I532" s="364">
        <v>45713</v>
      </c>
    </row>
    <row r="533" spans="1:9" x14ac:dyDescent="0.25">
      <c r="A533" s="381"/>
      <c r="B533" s="381"/>
      <c r="C533" s="381"/>
      <c r="D533" s="381"/>
      <c r="E533" s="385">
        <f>SUM(E461:E532)</f>
        <v>36216895.950000003</v>
      </c>
      <c r="F533" s="385">
        <f t="shared" ref="F533:H533" si="31">SUM(F461:F532)</f>
        <v>0</v>
      </c>
      <c r="G533" s="385">
        <f t="shared" si="31"/>
        <v>36216895.950000003</v>
      </c>
      <c r="H533" s="385">
        <f t="shared" si="31"/>
        <v>36216895.950000003</v>
      </c>
      <c r="I533" s="364"/>
    </row>
    <row r="534" spans="1:9" x14ac:dyDescent="0.25">
      <c r="A534" s="423" t="s">
        <v>82</v>
      </c>
      <c r="B534" s="424"/>
      <c r="C534" s="424"/>
      <c r="D534" s="424"/>
      <c r="E534" s="424"/>
      <c r="F534" s="424"/>
      <c r="G534" s="424"/>
      <c r="H534" s="424"/>
      <c r="I534" s="425"/>
    </row>
    <row r="535" spans="1:9" x14ac:dyDescent="0.25">
      <c r="A535" s="381">
        <v>515</v>
      </c>
      <c r="B535" s="381" t="s">
        <v>2178</v>
      </c>
      <c r="C535" s="381" t="s">
        <v>2223</v>
      </c>
      <c r="D535" s="381" t="s">
        <v>81</v>
      </c>
      <c r="E535" s="363">
        <v>7885229.7999999998</v>
      </c>
      <c r="F535" s="387">
        <v>0</v>
      </c>
      <c r="G535" s="313">
        <f t="shared" ref="G535:G598" si="32">E535-F535</f>
        <v>7885229.7999999998</v>
      </c>
      <c r="H535" s="383">
        <f t="shared" ref="H535:H598" si="33">G535</f>
        <v>7885229.7999999998</v>
      </c>
      <c r="I535" s="364">
        <v>45741</v>
      </c>
    </row>
    <row r="536" spans="1:9" x14ac:dyDescent="0.25">
      <c r="A536" s="381">
        <v>516</v>
      </c>
      <c r="B536" s="381" t="s">
        <v>2153</v>
      </c>
      <c r="C536" s="381" t="s">
        <v>2154</v>
      </c>
      <c r="D536" s="381" t="s">
        <v>83</v>
      </c>
      <c r="E536" s="363">
        <v>360</v>
      </c>
      <c r="F536" s="387">
        <v>0</v>
      </c>
      <c r="G536" s="313">
        <f t="shared" si="32"/>
        <v>360</v>
      </c>
      <c r="H536" s="383">
        <f t="shared" si="33"/>
        <v>360</v>
      </c>
      <c r="I536" s="364">
        <v>45741</v>
      </c>
    </row>
    <row r="537" spans="1:9" x14ac:dyDescent="0.25">
      <c r="A537" s="381">
        <v>517</v>
      </c>
      <c r="B537" s="381" t="s">
        <v>2181</v>
      </c>
      <c r="C537" s="381" t="s">
        <v>2154</v>
      </c>
      <c r="D537" s="381" t="s">
        <v>83</v>
      </c>
      <c r="E537" s="363">
        <v>480</v>
      </c>
      <c r="F537" s="387">
        <v>0</v>
      </c>
      <c r="G537" s="313">
        <f t="shared" si="32"/>
        <v>480</v>
      </c>
      <c r="H537" s="383">
        <f t="shared" si="33"/>
        <v>480</v>
      </c>
      <c r="I537" s="364">
        <v>45741</v>
      </c>
    </row>
    <row r="538" spans="1:9" x14ac:dyDescent="0.25">
      <c r="A538" s="381">
        <v>518</v>
      </c>
      <c r="B538" s="381" t="s">
        <v>2225</v>
      </c>
      <c r="C538" s="381" t="s">
        <v>2154</v>
      </c>
      <c r="D538" s="381" t="s">
        <v>83</v>
      </c>
      <c r="E538" s="363">
        <v>480</v>
      </c>
      <c r="F538" s="387">
        <v>0</v>
      </c>
      <c r="G538" s="313">
        <f t="shared" si="32"/>
        <v>480</v>
      </c>
      <c r="H538" s="383">
        <f t="shared" si="33"/>
        <v>480</v>
      </c>
      <c r="I538" s="364">
        <v>45741</v>
      </c>
    </row>
    <row r="539" spans="1:9" x14ac:dyDescent="0.25">
      <c r="A539" s="381">
        <v>519</v>
      </c>
      <c r="B539" s="381" t="s">
        <v>2159</v>
      </c>
      <c r="C539" s="381" t="s">
        <v>2154</v>
      </c>
      <c r="D539" s="381" t="s">
        <v>83</v>
      </c>
      <c r="E539" s="363">
        <v>560</v>
      </c>
      <c r="F539" s="387">
        <v>0</v>
      </c>
      <c r="G539" s="313">
        <f t="shared" si="32"/>
        <v>560</v>
      </c>
      <c r="H539" s="383">
        <f t="shared" si="33"/>
        <v>560</v>
      </c>
      <c r="I539" s="364">
        <v>45741</v>
      </c>
    </row>
    <row r="540" spans="1:9" x14ac:dyDescent="0.25">
      <c r="A540" s="381">
        <v>520</v>
      </c>
      <c r="B540" s="381" t="s">
        <v>2173</v>
      </c>
      <c r="C540" s="381" t="s">
        <v>2227</v>
      </c>
      <c r="D540" s="381" t="s">
        <v>83</v>
      </c>
      <c r="E540" s="363">
        <v>880</v>
      </c>
      <c r="F540" s="387">
        <v>0</v>
      </c>
      <c r="G540" s="313">
        <f t="shared" si="32"/>
        <v>880</v>
      </c>
      <c r="H540" s="383">
        <f t="shared" si="33"/>
        <v>880</v>
      </c>
      <c r="I540" s="364">
        <v>45741</v>
      </c>
    </row>
    <row r="541" spans="1:9" x14ac:dyDescent="0.25">
      <c r="A541" s="381">
        <v>521</v>
      </c>
      <c r="B541" s="381" t="s">
        <v>2228</v>
      </c>
      <c r="C541" s="381" t="s">
        <v>2154</v>
      </c>
      <c r="D541" s="381" t="s">
        <v>83</v>
      </c>
      <c r="E541" s="363">
        <v>1120</v>
      </c>
      <c r="F541" s="387">
        <v>0</v>
      </c>
      <c r="G541" s="313">
        <f t="shared" si="32"/>
        <v>1120</v>
      </c>
      <c r="H541" s="383">
        <f t="shared" si="33"/>
        <v>1120</v>
      </c>
      <c r="I541" s="364">
        <v>45741</v>
      </c>
    </row>
    <row r="542" spans="1:9" x14ac:dyDescent="0.25">
      <c r="A542" s="381">
        <v>522</v>
      </c>
      <c r="B542" s="381" t="s">
        <v>2174</v>
      </c>
      <c r="C542" s="381" t="s">
        <v>2154</v>
      </c>
      <c r="D542" s="381" t="s">
        <v>83</v>
      </c>
      <c r="E542" s="363">
        <v>1160</v>
      </c>
      <c r="F542" s="387">
        <v>0</v>
      </c>
      <c r="G542" s="313">
        <f t="shared" si="32"/>
        <v>1160</v>
      </c>
      <c r="H542" s="383">
        <f t="shared" si="33"/>
        <v>1160</v>
      </c>
      <c r="I542" s="364">
        <v>45741</v>
      </c>
    </row>
    <row r="543" spans="1:9" x14ac:dyDescent="0.25">
      <c r="A543" s="381">
        <v>523</v>
      </c>
      <c r="B543" s="381" t="s">
        <v>2161</v>
      </c>
      <c r="C543" s="381" t="s">
        <v>2227</v>
      </c>
      <c r="D543" s="381" t="s">
        <v>83</v>
      </c>
      <c r="E543" s="363">
        <v>1270</v>
      </c>
      <c r="F543" s="387">
        <v>0</v>
      </c>
      <c r="G543" s="313">
        <f t="shared" si="32"/>
        <v>1270</v>
      </c>
      <c r="H543" s="383">
        <f t="shared" si="33"/>
        <v>1270</v>
      </c>
      <c r="I543" s="364">
        <v>45741</v>
      </c>
    </row>
    <row r="544" spans="1:9" x14ac:dyDescent="0.25">
      <c r="A544" s="381">
        <v>524</v>
      </c>
      <c r="B544" s="381" t="s">
        <v>2192</v>
      </c>
      <c r="C544" s="381" t="s">
        <v>2184</v>
      </c>
      <c r="D544" s="381" t="s">
        <v>83</v>
      </c>
      <c r="E544" s="363">
        <v>1454.05</v>
      </c>
      <c r="F544" s="387">
        <v>0</v>
      </c>
      <c r="G544" s="313">
        <f t="shared" si="32"/>
        <v>1454.05</v>
      </c>
      <c r="H544" s="383">
        <f t="shared" si="33"/>
        <v>1454.05</v>
      </c>
      <c r="I544" s="364">
        <v>45741</v>
      </c>
    </row>
    <row r="545" spans="1:9" x14ac:dyDescent="0.25">
      <c r="A545" s="381">
        <v>525</v>
      </c>
      <c r="B545" s="381" t="s">
        <v>2193</v>
      </c>
      <c r="C545" s="381" t="s">
        <v>2184</v>
      </c>
      <c r="D545" s="381" t="s">
        <v>83</v>
      </c>
      <c r="E545" s="363">
        <v>1455</v>
      </c>
      <c r="F545" s="387">
        <v>0</v>
      </c>
      <c r="G545" s="313">
        <f t="shared" si="32"/>
        <v>1455</v>
      </c>
      <c r="H545" s="383">
        <f t="shared" si="33"/>
        <v>1455</v>
      </c>
      <c r="I545" s="364">
        <v>45741</v>
      </c>
    </row>
    <row r="546" spans="1:9" x14ac:dyDescent="0.25">
      <c r="A546" s="381">
        <v>526</v>
      </c>
      <c r="B546" s="381" t="s">
        <v>2199</v>
      </c>
      <c r="C546" s="381" t="s">
        <v>2227</v>
      </c>
      <c r="D546" s="381" t="s">
        <v>83</v>
      </c>
      <c r="E546" s="363">
        <v>1610</v>
      </c>
      <c r="F546" s="387">
        <v>0</v>
      </c>
      <c r="G546" s="313">
        <f t="shared" si="32"/>
        <v>1610</v>
      </c>
      <c r="H546" s="383">
        <f t="shared" si="33"/>
        <v>1610</v>
      </c>
      <c r="I546" s="364">
        <v>45741</v>
      </c>
    </row>
    <row r="547" spans="1:9" x14ac:dyDescent="0.25">
      <c r="A547" s="381">
        <v>527</v>
      </c>
      <c r="B547" s="381" t="s">
        <v>2229</v>
      </c>
      <c r="C547" s="381" t="s">
        <v>2154</v>
      </c>
      <c r="D547" s="381" t="s">
        <v>83</v>
      </c>
      <c r="E547" s="363">
        <v>1680</v>
      </c>
      <c r="F547" s="387">
        <v>0</v>
      </c>
      <c r="G547" s="313">
        <f t="shared" si="32"/>
        <v>1680</v>
      </c>
      <c r="H547" s="383">
        <f t="shared" si="33"/>
        <v>1680</v>
      </c>
      <c r="I547" s="364">
        <v>45741</v>
      </c>
    </row>
    <row r="548" spans="1:9" x14ac:dyDescent="0.25">
      <c r="A548" s="381">
        <v>528</v>
      </c>
      <c r="B548" s="381" t="s">
        <v>2196</v>
      </c>
      <c r="C548" s="381" t="s">
        <v>2184</v>
      </c>
      <c r="D548" s="381" t="s">
        <v>83</v>
      </c>
      <c r="E548" s="363">
        <v>2425</v>
      </c>
      <c r="F548" s="387">
        <v>0</v>
      </c>
      <c r="G548" s="313">
        <f t="shared" si="32"/>
        <v>2425</v>
      </c>
      <c r="H548" s="383">
        <f t="shared" si="33"/>
        <v>2425</v>
      </c>
      <c r="I548" s="364">
        <v>45741</v>
      </c>
    </row>
    <row r="549" spans="1:9" x14ac:dyDescent="0.25">
      <c r="A549" s="381">
        <v>529</v>
      </c>
      <c r="B549" s="381" t="s">
        <v>2200</v>
      </c>
      <c r="C549" s="381" t="s">
        <v>2227</v>
      </c>
      <c r="D549" s="381" t="s">
        <v>83</v>
      </c>
      <c r="E549" s="363">
        <v>2535</v>
      </c>
      <c r="F549" s="387">
        <v>0</v>
      </c>
      <c r="G549" s="313">
        <f t="shared" si="32"/>
        <v>2535</v>
      </c>
      <c r="H549" s="383">
        <f t="shared" si="33"/>
        <v>2535</v>
      </c>
      <c r="I549" s="364">
        <v>45741</v>
      </c>
    </row>
    <row r="550" spans="1:9" x14ac:dyDescent="0.25">
      <c r="A550" s="381">
        <v>530</v>
      </c>
      <c r="B550" s="381" t="s">
        <v>2240</v>
      </c>
      <c r="C550" s="381" t="s">
        <v>2154</v>
      </c>
      <c r="D550" s="381" t="s">
        <v>83</v>
      </c>
      <c r="E550" s="363">
        <v>3240</v>
      </c>
      <c r="F550" s="363"/>
      <c r="G550" s="313">
        <f t="shared" si="32"/>
        <v>3240</v>
      </c>
      <c r="H550" s="383">
        <f t="shared" si="33"/>
        <v>3240</v>
      </c>
      <c r="I550" s="364">
        <v>45741</v>
      </c>
    </row>
    <row r="551" spans="1:9" x14ac:dyDescent="0.25">
      <c r="A551" s="381">
        <v>531</v>
      </c>
      <c r="B551" s="381" t="s">
        <v>2163</v>
      </c>
      <c r="C551" s="381" t="s">
        <v>2154</v>
      </c>
      <c r="D551" s="381" t="s">
        <v>83</v>
      </c>
      <c r="E551" s="363">
        <v>3340</v>
      </c>
      <c r="F551" s="387">
        <v>0</v>
      </c>
      <c r="G551" s="313">
        <f t="shared" si="32"/>
        <v>3340</v>
      </c>
      <c r="H551" s="383">
        <f t="shared" si="33"/>
        <v>3340</v>
      </c>
      <c r="I551" s="364">
        <v>45741</v>
      </c>
    </row>
    <row r="552" spans="1:9" x14ac:dyDescent="0.25">
      <c r="A552" s="381">
        <v>532</v>
      </c>
      <c r="B552" s="381" t="s">
        <v>2195</v>
      </c>
      <c r="C552" s="381" t="s">
        <v>2184</v>
      </c>
      <c r="D552" s="381" t="s">
        <v>83</v>
      </c>
      <c r="E552" s="363">
        <v>3467.75</v>
      </c>
      <c r="F552" s="387">
        <v>0</v>
      </c>
      <c r="G552" s="313">
        <f t="shared" si="32"/>
        <v>3467.75</v>
      </c>
      <c r="H552" s="383">
        <f t="shared" si="33"/>
        <v>3467.75</v>
      </c>
      <c r="I552" s="364">
        <v>45741</v>
      </c>
    </row>
    <row r="553" spans="1:9" x14ac:dyDescent="0.25">
      <c r="A553" s="381">
        <v>533</v>
      </c>
      <c r="B553" s="381" t="s">
        <v>2197</v>
      </c>
      <c r="C553" s="381" t="s">
        <v>2184</v>
      </c>
      <c r="D553" s="381" t="s">
        <v>83</v>
      </c>
      <c r="E553" s="363">
        <v>3763.55</v>
      </c>
      <c r="F553" s="387">
        <v>0</v>
      </c>
      <c r="G553" s="313">
        <f t="shared" si="32"/>
        <v>3763.55</v>
      </c>
      <c r="H553" s="383">
        <f t="shared" si="33"/>
        <v>3763.55</v>
      </c>
      <c r="I553" s="364">
        <v>45741</v>
      </c>
    </row>
    <row r="554" spans="1:9" x14ac:dyDescent="0.25">
      <c r="A554" s="381">
        <v>534</v>
      </c>
      <c r="B554" s="381" t="s">
        <v>2230</v>
      </c>
      <c r="C554" s="381" t="s">
        <v>2184</v>
      </c>
      <c r="D554" s="381" t="s">
        <v>83</v>
      </c>
      <c r="E554" s="363">
        <v>4081.75</v>
      </c>
      <c r="F554" s="387">
        <v>0</v>
      </c>
      <c r="G554" s="313">
        <f t="shared" si="32"/>
        <v>4081.75</v>
      </c>
      <c r="H554" s="383">
        <f t="shared" si="33"/>
        <v>4081.75</v>
      </c>
      <c r="I554" s="364">
        <v>45741</v>
      </c>
    </row>
    <row r="555" spans="1:9" x14ac:dyDescent="0.25">
      <c r="A555" s="381">
        <v>535</v>
      </c>
      <c r="B555" s="381" t="s">
        <v>2201</v>
      </c>
      <c r="C555" s="381" t="s">
        <v>2227</v>
      </c>
      <c r="D555" s="381" t="s">
        <v>83</v>
      </c>
      <c r="E555" s="363">
        <v>4980</v>
      </c>
      <c r="F555" s="387">
        <v>0</v>
      </c>
      <c r="G555" s="313">
        <f t="shared" si="32"/>
        <v>4980</v>
      </c>
      <c r="H555" s="383">
        <f t="shared" si="33"/>
        <v>4980</v>
      </c>
      <c r="I555" s="364">
        <v>45741</v>
      </c>
    </row>
    <row r="556" spans="1:9" x14ac:dyDescent="0.25">
      <c r="A556" s="381">
        <v>536</v>
      </c>
      <c r="B556" s="381" t="s">
        <v>2224</v>
      </c>
      <c r="C556" s="381" t="s">
        <v>2154</v>
      </c>
      <c r="D556" s="381" t="s">
        <v>83</v>
      </c>
      <c r="E556" s="363">
        <v>13135</v>
      </c>
      <c r="F556" s="387">
        <v>0</v>
      </c>
      <c r="G556" s="313">
        <f t="shared" si="32"/>
        <v>13135</v>
      </c>
      <c r="H556" s="383">
        <f t="shared" si="33"/>
        <v>13135</v>
      </c>
      <c r="I556" s="364">
        <v>45741</v>
      </c>
    </row>
    <row r="557" spans="1:9" x14ac:dyDescent="0.25">
      <c r="A557" s="381">
        <v>537</v>
      </c>
      <c r="B557" s="381" t="s">
        <v>2232</v>
      </c>
      <c r="C557" s="381" t="s">
        <v>2212</v>
      </c>
      <c r="D557" s="381" t="s">
        <v>83</v>
      </c>
      <c r="E557" s="363">
        <v>13400</v>
      </c>
      <c r="F557" s="387">
        <v>0</v>
      </c>
      <c r="G557" s="313">
        <f t="shared" si="32"/>
        <v>13400</v>
      </c>
      <c r="H557" s="383">
        <f t="shared" si="33"/>
        <v>13400</v>
      </c>
      <c r="I557" s="364">
        <v>45741</v>
      </c>
    </row>
    <row r="558" spans="1:9" x14ac:dyDescent="0.25">
      <c r="A558" s="381">
        <v>538</v>
      </c>
      <c r="B558" s="381" t="s">
        <v>2233</v>
      </c>
      <c r="C558" s="381" t="s">
        <v>2154</v>
      </c>
      <c r="D558" s="381" t="s">
        <v>83</v>
      </c>
      <c r="E558" s="363">
        <v>17710</v>
      </c>
      <c r="F558" s="387">
        <v>0</v>
      </c>
      <c r="G558" s="313">
        <f t="shared" si="32"/>
        <v>17710</v>
      </c>
      <c r="H558" s="383">
        <f t="shared" si="33"/>
        <v>17710</v>
      </c>
      <c r="I558" s="364">
        <v>45741</v>
      </c>
    </row>
    <row r="559" spans="1:9" x14ac:dyDescent="0.25">
      <c r="A559" s="381">
        <v>539</v>
      </c>
      <c r="B559" s="381" t="s">
        <v>2217</v>
      </c>
      <c r="C559" s="381" t="s">
        <v>2227</v>
      </c>
      <c r="D559" s="381" t="s">
        <v>83</v>
      </c>
      <c r="E559" s="363">
        <v>19440</v>
      </c>
      <c r="F559" s="387">
        <v>0</v>
      </c>
      <c r="G559" s="313">
        <f t="shared" si="32"/>
        <v>19440</v>
      </c>
      <c r="H559" s="383">
        <f t="shared" si="33"/>
        <v>19440</v>
      </c>
      <c r="I559" s="364">
        <v>45741</v>
      </c>
    </row>
    <row r="560" spans="1:9" x14ac:dyDescent="0.25">
      <c r="A560" s="381">
        <v>540</v>
      </c>
      <c r="B560" s="381" t="s">
        <v>2166</v>
      </c>
      <c r="C560" s="381" t="s">
        <v>2154</v>
      </c>
      <c r="D560" s="381" t="s">
        <v>83</v>
      </c>
      <c r="E560" s="363">
        <v>23279</v>
      </c>
      <c r="F560" s="387">
        <v>0</v>
      </c>
      <c r="G560" s="313">
        <f t="shared" si="32"/>
        <v>23279</v>
      </c>
      <c r="H560" s="383">
        <f t="shared" si="33"/>
        <v>23279</v>
      </c>
      <c r="I560" s="364">
        <v>45741</v>
      </c>
    </row>
    <row r="561" spans="1:9" x14ac:dyDescent="0.25">
      <c r="A561" s="381">
        <v>541</v>
      </c>
      <c r="B561" s="381" t="s">
        <v>2203</v>
      </c>
      <c r="C561" s="381" t="s">
        <v>2227</v>
      </c>
      <c r="D561" s="381" t="s">
        <v>83</v>
      </c>
      <c r="E561" s="363">
        <v>26171.7</v>
      </c>
      <c r="F561" s="387">
        <v>0</v>
      </c>
      <c r="G561" s="313">
        <f t="shared" si="32"/>
        <v>26171.7</v>
      </c>
      <c r="H561" s="383">
        <f t="shared" si="33"/>
        <v>26171.7</v>
      </c>
      <c r="I561" s="364">
        <v>45741</v>
      </c>
    </row>
    <row r="562" spans="1:9" x14ac:dyDescent="0.25">
      <c r="A562" s="381">
        <v>542</v>
      </c>
      <c r="B562" s="381" t="s">
        <v>2218</v>
      </c>
      <c r="C562" s="381" t="s">
        <v>2154</v>
      </c>
      <c r="D562" s="381" t="s">
        <v>83</v>
      </c>
      <c r="E562" s="363">
        <v>29760</v>
      </c>
      <c r="F562" s="387">
        <v>0</v>
      </c>
      <c r="G562" s="313">
        <f t="shared" si="32"/>
        <v>29760</v>
      </c>
      <c r="H562" s="383">
        <f t="shared" si="33"/>
        <v>29760</v>
      </c>
      <c r="I562" s="364">
        <v>45741</v>
      </c>
    </row>
    <row r="563" spans="1:9" x14ac:dyDescent="0.25">
      <c r="A563" s="381">
        <v>543</v>
      </c>
      <c r="B563" s="381" t="s">
        <v>2190</v>
      </c>
      <c r="C563" s="381" t="s">
        <v>2154</v>
      </c>
      <c r="D563" s="381" t="s">
        <v>83</v>
      </c>
      <c r="E563" s="363">
        <v>29900</v>
      </c>
      <c r="F563" s="387">
        <v>0</v>
      </c>
      <c r="G563" s="313">
        <f t="shared" si="32"/>
        <v>29900</v>
      </c>
      <c r="H563" s="383">
        <f t="shared" si="33"/>
        <v>29900</v>
      </c>
      <c r="I563" s="364">
        <v>45741</v>
      </c>
    </row>
    <row r="564" spans="1:9" x14ac:dyDescent="0.25">
      <c r="A564" s="381">
        <v>544</v>
      </c>
      <c r="B564" s="390" t="s">
        <v>2238</v>
      </c>
      <c r="C564" s="381" t="s">
        <v>2176</v>
      </c>
      <c r="D564" s="381" t="s">
        <v>83</v>
      </c>
      <c r="E564" s="363">
        <v>35809</v>
      </c>
      <c r="F564" s="387">
        <v>0</v>
      </c>
      <c r="G564" s="313">
        <f t="shared" si="32"/>
        <v>35809</v>
      </c>
      <c r="H564" s="383">
        <f t="shared" si="33"/>
        <v>35809</v>
      </c>
      <c r="I564" s="364">
        <v>45741</v>
      </c>
    </row>
    <row r="565" spans="1:9" x14ac:dyDescent="0.25">
      <c r="A565" s="381">
        <v>545</v>
      </c>
      <c r="B565" s="381" t="s">
        <v>2209</v>
      </c>
      <c r="C565" s="381" t="s">
        <v>2227</v>
      </c>
      <c r="D565" s="381" t="s">
        <v>83</v>
      </c>
      <c r="E565" s="363">
        <v>72135</v>
      </c>
      <c r="F565" s="387">
        <v>0</v>
      </c>
      <c r="G565" s="313">
        <f t="shared" si="32"/>
        <v>72135</v>
      </c>
      <c r="H565" s="383">
        <f t="shared" si="33"/>
        <v>72135</v>
      </c>
      <c r="I565" s="364">
        <v>45741</v>
      </c>
    </row>
    <row r="566" spans="1:9" x14ac:dyDescent="0.25">
      <c r="A566" s="381">
        <v>546</v>
      </c>
      <c r="B566" s="381" t="s">
        <v>2210</v>
      </c>
      <c r="C566" s="381" t="s">
        <v>2227</v>
      </c>
      <c r="D566" s="381" t="s">
        <v>83</v>
      </c>
      <c r="E566" s="363">
        <v>124138.4</v>
      </c>
      <c r="F566" s="387">
        <v>0</v>
      </c>
      <c r="G566" s="313">
        <f t="shared" si="32"/>
        <v>124138.4</v>
      </c>
      <c r="H566" s="383">
        <f t="shared" si="33"/>
        <v>124138.4</v>
      </c>
      <c r="I566" s="364">
        <v>45741</v>
      </c>
    </row>
    <row r="567" spans="1:9" x14ac:dyDescent="0.25">
      <c r="A567" s="381">
        <v>547</v>
      </c>
      <c r="B567" s="381" t="s">
        <v>2172</v>
      </c>
      <c r="C567" s="381" t="s">
        <v>2235</v>
      </c>
      <c r="D567" s="381" t="s">
        <v>83</v>
      </c>
      <c r="E567" s="363">
        <v>275350</v>
      </c>
      <c r="F567" s="387">
        <v>0</v>
      </c>
      <c r="G567" s="313">
        <f t="shared" si="32"/>
        <v>275350</v>
      </c>
      <c r="H567" s="383">
        <f t="shared" si="33"/>
        <v>275350</v>
      </c>
      <c r="I567" s="364">
        <v>45741</v>
      </c>
    </row>
    <row r="568" spans="1:9" x14ac:dyDescent="0.25">
      <c r="A568" s="381">
        <v>548</v>
      </c>
      <c r="B568" s="390" t="s">
        <v>2238</v>
      </c>
      <c r="C568" s="381" t="s">
        <v>2176</v>
      </c>
      <c r="D568" s="381" t="s">
        <v>83</v>
      </c>
      <c r="E568" s="363">
        <v>359205.6</v>
      </c>
      <c r="F568" s="387">
        <v>0</v>
      </c>
      <c r="G568" s="313">
        <f t="shared" si="32"/>
        <v>359205.6</v>
      </c>
      <c r="H568" s="383">
        <f t="shared" si="33"/>
        <v>359205.6</v>
      </c>
      <c r="I568" s="364">
        <v>45741</v>
      </c>
    </row>
    <row r="569" spans="1:9" x14ac:dyDescent="0.25">
      <c r="A569" s="381">
        <v>549</v>
      </c>
      <c r="B569" s="381" t="s">
        <v>2236</v>
      </c>
      <c r="C569" s="381" t="s">
        <v>2223</v>
      </c>
      <c r="D569" s="381" t="s">
        <v>83</v>
      </c>
      <c r="E569" s="363">
        <v>613700</v>
      </c>
      <c r="F569" s="387">
        <v>0</v>
      </c>
      <c r="G569" s="313">
        <f t="shared" si="32"/>
        <v>613700</v>
      </c>
      <c r="H569" s="383">
        <f t="shared" si="33"/>
        <v>613700</v>
      </c>
      <c r="I569" s="364">
        <v>45741</v>
      </c>
    </row>
    <row r="570" spans="1:9" x14ac:dyDescent="0.25">
      <c r="A570" s="381">
        <v>550</v>
      </c>
      <c r="B570" s="381" t="s">
        <v>2208</v>
      </c>
      <c r="C570" s="381" t="s">
        <v>2223</v>
      </c>
      <c r="D570" s="381" t="s">
        <v>83</v>
      </c>
      <c r="E570" s="363">
        <v>1056997.5</v>
      </c>
      <c r="F570" s="387">
        <v>0</v>
      </c>
      <c r="G570" s="313">
        <f t="shared" si="32"/>
        <v>1056997.5</v>
      </c>
      <c r="H570" s="383">
        <f t="shared" si="33"/>
        <v>1056997.5</v>
      </c>
      <c r="I570" s="364">
        <v>45741</v>
      </c>
    </row>
    <row r="571" spans="1:9" x14ac:dyDescent="0.25">
      <c r="A571" s="381">
        <v>551</v>
      </c>
      <c r="B571" s="381" t="s">
        <v>2180</v>
      </c>
      <c r="C571" s="381" t="s">
        <v>2223</v>
      </c>
      <c r="D571" s="381" t="s">
        <v>83</v>
      </c>
      <c r="E571" s="363">
        <v>7005769.6500000004</v>
      </c>
      <c r="F571" s="387">
        <v>0</v>
      </c>
      <c r="G571" s="313">
        <f t="shared" si="32"/>
        <v>7005769.6500000004</v>
      </c>
      <c r="H571" s="383">
        <f t="shared" si="33"/>
        <v>7005769.6500000004</v>
      </c>
      <c r="I571" s="364">
        <v>45741</v>
      </c>
    </row>
    <row r="572" spans="1:9" x14ac:dyDescent="0.25">
      <c r="A572" s="381">
        <v>552</v>
      </c>
      <c r="B572" s="381" t="s">
        <v>2178</v>
      </c>
      <c r="C572" s="381" t="s">
        <v>2223</v>
      </c>
      <c r="D572" s="381" t="s">
        <v>83</v>
      </c>
      <c r="E572" s="363">
        <v>7890430.3499999996</v>
      </c>
      <c r="F572" s="387">
        <v>0</v>
      </c>
      <c r="G572" s="313">
        <f t="shared" si="32"/>
        <v>7890430.3499999996</v>
      </c>
      <c r="H572" s="383">
        <f t="shared" si="33"/>
        <v>7890430.3499999996</v>
      </c>
      <c r="I572" s="364">
        <v>45741</v>
      </c>
    </row>
    <row r="573" spans="1:9" x14ac:dyDescent="0.25">
      <c r="A573" s="381">
        <v>553</v>
      </c>
      <c r="B573" s="381" t="s">
        <v>2153</v>
      </c>
      <c r="C573" s="381" t="s">
        <v>2241</v>
      </c>
      <c r="D573" s="364" t="s">
        <v>84</v>
      </c>
      <c r="E573" s="363">
        <v>360</v>
      </c>
      <c r="F573" s="387">
        <v>0</v>
      </c>
      <c r="G573" s="313">
        <f t="shared" si="32"/>
        <v>360</v>
      </c>
      <c r="H573" s="383">
        <f t="shared" si="33"/>
        <v>360</v>
      </c>
      <c r="I573" s="364">
        <v>45741</v>
      </c>
    </row>
    <row r="574" spans="1:9" x14ac:dyDescent="0.25">
      <c r="A574" s="381">
        <v>554</v>
      </c>
      <c r="B574" s="381" t="s">
        <v>2181</v>
      </c>
      <c r="C574" s="381" t="s">
        <v>2241</v>
      </c>
      <c r="D574" s="364" t="s">
        <v>84</v>
      </c>
      <c r="E574" s="363">
        <v>480</v>
      </c>
      <c r="F574" s="387">
        <v>0</v>
      </c>
      <c r="G574" s="313">
        <f t="shared" si="32"/>
        <v>480</v>
      </c>
      <c r="H574" s="383">
        <f t="shared" si="33"/>
        <v>480</v>
      </c>
      <c r="I574" s="364">
        <v>45741</v>
      </c>
    </row>
    <row r="575" spans="1:9" x14ac:dyDescent="0.25">
      <c r="A575" s="381">
        <v>555</v>
      </c>
      <c r="B575" s="381" t="s">
        <v>2225</v>
      </c>
      <c r="C575" s="381" t="s">
        <v>2241</v>
      </c>
      <c r="D575" s="364" t="s">
        <v>84</v>
      </c>
      <c r="E575" s="363">
        <v>480</v>
      </c>
      <c r="F575" s="387">
        <v>0</v>
      </c>
      <c r="G575" s="313">
        <f t="shared" si="32"/>
        <v>480</v>
      </c>
      <c r="H575" s="383">
        <f t="shared" si="33"/>
        <v>480</v>
      </c>
      <c r="I575" s="364">
        <v>45741</v>
      </c>
    </row>
    <row r="576" spans="1:9" x14ac:dyDescent="0.25">
      <c r="A576" s="381">
        <v>556</v>
      </c>
      <c r="B576" s="381" t="s">
        <v>2159</v>
      </c>
      <c r="C576" s="381" t="s">
        <v>2241</v>
      </c>
      <c r="D576" s="364" t="s">
        <v>84</v>
      </c>
      <c r="E576" s="363">
        <v>560</v>
      </c>
      <c r="F576" s="387">
        <v>0</v>
      </c>
      <c r="G576" s="313">
        <f t="shared" si="32"/>
        <v>560</v>
      </c>
      <c r="H576" s="383">
        <f t="shared" si="33"/>
        <v>560</v>
      </c>
      <c r="I576" s="364">
        <v>45741</v>
      </c>
    </row>
    <row r="577" spans="1:9" x14ac:dyDescent="0.25">
      <c r="A577" s="381">
        <v>557</v>
      </c>
      <c r="B577" s="381" t="s">
        <v>2226</v>
      </c>
      <c r="C577" s="381" t="s">
        <v>2241</v>
      </c>
      <c r="D577" s="364" t="s">
        <v>84</v>
      </c>
      <c r="E577" s="363">
        <v>780</v>
      </c>
      <c r="F577" s="387">
        <v>0</v>
      </c>
      <c r="G577" s="313">
        <f t="shared" si="32"/>
        <v>780</v>
      </c>
      <c r="H577" s="383">
        <f t="shared" si="33"/>
        <v>780</v>
      </c>
      <c r="I577" s="364">
        <v>45741</v>
      </c>
    </row>
    <row r="578" spans="1:9" x14ac:dyDescent="0.25">
      <c r="A578" s="381">
        <v>558</v>
      </c>
      <c r="B578" s="381" t="s">
        <v>2173</v>
      </c>
      <c r="C578" s="381" t="s">
        <v>2242</v>
      </c>
      <c r="D578" s="364" t="s">
        <v>84</v>
      </c>
      <c r="E578" s="363">
        <v>880</v>
      </c>
      <c r="F578" s="387">
        <v>0</v>
      </c>
      <c r="G578" s="313">
        <f t="shared" si="32"/>
        <v>880</v>
      </c>
      <c r="H578" s="383">
        <f t="shared" si="33"/>
        <v>880</v>
      </c>
      <c r="I578" s="364">
        <v>45741</v>
      </c>
    </row>
    <row r="579" spans="1:9" x14ac:dyDescent="0.25">
      <c r="A579" s="381">
        <v>559</v>
      </c>
      <c r="B579" s="381" t="s">
        <v>2228</v>
      </c>
      <c r="C579" s="381" t="s">
        <v>2241</v>
      </c>
      <c r="D579" s="364" t="s">
        <v>84</v>
      </c>
      <c r="E579" s="363">
        <v>1120</v>
      </c>
      <c r="F579" s="387">
        <v>0</v>
      </c>
      <c r="G579" s="313">
        <f t="shared" si="32"/>
        <v>1120</v>
      </c>
      <c r="H579" s="383">
        <f t="shared" si="33"/>
        <v>1120</v>
      </c>
      <c r="I579" s="364">
        <v>45741</v>
      </c>
    </row>
    <row r="580" spans="1:9" x14ac:dyDescent="0.25">
      <c r="A580" s="381">
        <v>560</v>
      </c>
      <c r="B580" s="381" t="s">
        <v>2229</v>
      </c>
      <c r="C580" s="381" t="s">
        <v>2241</v>
      </c>
      <c r="D580" s="364" t="s">
        <v>84</v>
      </c>
      <c r="E580" s="363">
        <v>1160</v>
      </c>
      <c r="F580" s="387">
        <v>0</v>
      </c>
      <c r="G580" s="313">
        <f t="shared" si="32"/>
        <v>1160</v>
      </c>
      <c r="H580" s="383">
        <f t="shared" si="33"/>
        <v>1160</v>
      </c>
      <c r="I580" s="364">
        <v>45741</v>
      </c>
    </row>
    <row r="581" spans="1:9" x14ac:dyDescent="0.25">
      <c r="A581" s="381">
        <v>561</v>
      </c>
      <c r="B581" s="381" t="s">
        <v>2174</v>
      </c>
      <c r="C581" s="381" t="s">
        <v>2241</v>
      </c>
      <c r="D581" s="364" t="s">
        <v>84</v>
      </c>
      <c r="E581" s="363">
        <v>1160</v>
      </c>
      <c r="F581" s="387">
        <v>0</v>
      </c>
      <c r="G581" s="313">
        <f t="shared" si="32"/>
        <v>1160</v>
      </c>
      <c r="H581" s="383">
        <f t="shared" si="33"/>
        <v>1160</v>
      </c>
      <c r="I581" s="364">
        <v>45741</v>
      </c>
    </row>
    <row r="582" spans="1:9" x14ac:dyDescent="0.25">
      <c r="A582" s="381">
        <v>562</v>
      </c>
      <c r="B582" s="381" t="s">
        <v>2161</v>
      </c>
      <c r="C582" s="381" t="s">
        <v>2242</v>
      </c>
      <c r="D582" s="364" t="s">
        <v>84</v>
      </c>
      <c r="E582" s="363">
        <v>1270</v>
      </c>
      <c r="F582" s="387">
        <v>0</v>
      </c>
      <c r="G582" s="313">
        <f t="shared" si="32"/>
        <v>1270</v>
      </c>
      <c r="H582" s="383">
        <f t="shared" si="33"/>
        <v>1270</v>
      </c>
      <c r="I582" s="364">
        <v>45741</v>
      </c>
    </row>
    <row r="583" spans="1:9" x14ac:dyDescent="0.25">
      <c r="A583" s="381">
        <v>563</v>
      </c>
      <c r="B583" s="381" t="s">
        <v>2192</v>
      </c>
      <c r="C583" s="381" t="s">
        <v>2243</v>
      </c>
      <c r="D583" s="364" t="s">
        <v>84</v>
      </c>
      <c r="E583" s="363">
        <v>1454.05</v>
      </c>
      <c r="F583" s="387">
        <v>0</v>
      </c>
      <c r="G583" s="313">
        <f t="shared" si="32"/>
        <v>1454.05</v>
      </c>
      <c r="H583" s="383">
        <f t="shared" si="33"/>
        <v>1454.05</v>
      </c>
      <c r="I583" s="364">
        <v>45741</v>
      </c>
    </row>
    <row r="584" spans="1:9" x14ac:dyDescent="0.25">
      <c r="A584" s="381">
        <v>564</v>
      </c>
      <c r="B584" s="381" t="s">
        <v>2244</v>
      </c>
      <c r="C584" s="381" t="s">
        <v>2243</v>
      </c>
      <c r="D584" s="364" t="s">
        <v>84</v>
      </c>
      <c r="E584" s="363">
        <v>1455</v>
      </c>
      <c r="F584" s="387">
        <v>0</v>
      </c>
      <c r="G584" s="313">
        <f t="shared" si="32"/>
        <v>1455</v>
      </c>
      <c r="H584" s="383">
        <f t="shared" si="33"/>
        <v>1455</v>
      </c>
      <c r="I584" s="364">
        <v>45741</v>
      </c>
    </row>
    <row r="585" spans="1:9" x14ac:dyDescent="0.25">
      <c r="A585" s="381">
        <v>565</v>
      </c>
      <c r="B585" s="381" t="s">
        <v>2199</v>
      </c>
      <c r="C585" s="381" t="s">
        <v>2242</v>
      </c>
      <c r="D585" s="364" t="s">
        <v>84</v>
      </c>
      <c r="E585" s="363">
        <v>1610</v>
      </c>
      <c r="F585" s="387">
        <v>0</v>
      </c>
      <c r="G585" s="313">
        <f t="shared" si="32"/>
        <v>1610</v>
      </c>
      <c r="H585" s="383">
        <f t="shared" si="33"/>
        <v>1610</v>
      </c>
      <c r="I585" s="364">
        <v>45741</v>
      </c>
    </row>
    <row r="586" spans="1:9" x14ac:dyDescent="0.25">
      <c r="A586" s="381">
        <v>566</v>
      </c>
      <c r="B586" s="381" t="s">
        <v>2196</v>
      </c>
      <c r="C586" s="381" t="s">
        <v>2243</v>
      </c>
      <c r="D586" s="364" t="s">
        <v>84</v>
      </c>
      <c r="E586" s="363">
        <v>2425</v>
      </c>
      <c r="F586" s="387">
        <v>0</v>
      </c>
      <c r="G586" s="313">
        <f t="shared" si="32"/>
        <v>2425</v>
      </c>
      <c r="H586" s="383">
        <f t="shared" si="33"/>
        <v>2425</v>
      </c>
      <c r="I586" s="364">
        <v>45741</v>
      </c>
    </row>
    <row r="587" spans="1:9" x14ac:dyDescent="0.25">
      <c r="A587" s="381">
        <v>567</v>
      </c>
      <c r="B587" s="381" t="s">
        <v>2200</v>
      </c>
      <c r="C587" s="381" t="s">
        <v>2242</v>
      </c>
      <c r="D587" s="364" t="s">
        <v>84</v>
      </c>
      <c r="E587" s="363">
        <v>2535</v>
      </c>
      <c r="F587" s="387">
        <v>0</v>
      </c>
      <c r="G587" s="313">
        <f t="shared" si="32"/>
        <v>2535</v>
      </c>
      <c r="H587" s="383">
        <f t="shared" si="33"/>
        <v>2535</v>
      </c>
      <c r="I587" s="364">
        <v>45741</v>
      </c>
    </row>
    <row r="588" spans="1:9" x14ac:dyDescent="0.25">
      <c r="A588" s="381">
        <v>568</v>
      </c>
      <c r="B588" s="381" t="s">
        <v>2245</v>
      </c>
      <c r="C588" s="381" t="s">
        <v>2241</v>
      </c>
      <c r="D588" s="364" t="s">
        <v>84</v>
      </c>
      <c r="E588" s="363">
        <v>3240</v>
      </c>
      <c r="F588" s="387">
        <v>0</v>
      </c>
      <c r="G588" s="313">
        <f t="shared" si="32"/>
        <v>3240</v>
      </c>
      <c r="H588" s="383">
        <f t="shared" si="33"/>
        <v>3240</v>
      </c>
      <c r="I588" s="364">
        <v>45741</v>
      </c>
    </row>
    <row r="589" spans="1:9" x14ac:dyDescent="0.25">
      <c r="A589" s="381">
        <v>569</v>
      </c>
      <c r="B589" s="390" t="s">
        <v>2238</v>
      </c>
      <c r="C589" s="381" t="s">
        <v>2241</v>
      </c>
      <c r="D589" s="364" t="s">
        <v>84</v>
      </c>
      <c r="E589" s="363">
        <v>3333</v>
      </c>
      <c r="F589" s="387">
        <v>0</v>
      </c>
      <c r="G589" s="313">
        <f t="shared" si="32"/>
        <v>3333</v>
      </c>
      <c r="H589" s="383">
        <f t="shared" si="33"/>
        <v>3333</v>
      </c>
      <c r="I589" s="364">
        <v>45741</v>
      </c>
    </row>
    <row r="590" spans="1:9" x14ac:dyDescent="0.25">
      <c r="A590" s="381">
        <v>570</v>
      </c>
      <c r="B590" s="381" t="s">
        <v>2246</v>
      </c>
      <c r="C590" s="381" t="s">
        <v>2241</v>
      </c>
      <c r="D590" s="364" t="s">
        <v>84</v>
      </c>
      <c r="E590" s="363">
        <v>3340</v>
      </c>
      <c r="F590" s="387">
        <v>0</v>
      </c>
      <c r="G590" s="313">
        <f t="shared" si="32"/>
        <v>3340</v>
      </c>
      <c r="H590" s="383">
        <f t="shared" si="33"/>
        <v>3340</v>
      </c>
      <c r="I590" s="364">
        <v>45741</v>
      </c>
    </row>
    <row r="591" spans="1:9" x14ac:dyDescent="0.25">
      <c r="A591" s="381">
        <v>571</v>
      </c>
      <c r="B591" s="381" t="s">
        <v>2247</v>
      </c>
      <c r="C591" s="381" t="s">
        <v>2243</v>
      </c>
      <c r="D591" s="364" t="s">
        <v>84</v>
      </c>
      <c r="E591" s="363">
        <v>3467.75</v>
      </c>
      <c r="F591" s="387">
        <v>0</v>
      </c>
      <c r="G591" s="313">
        <f t="shared" si="32"/>
        <v>3467.75</v>
      </c>
      <c r="H591" s="383">
        <f t="shared" si="33"/>
        <v>3467.75</v>
      </c>
      <c r="I591" s="364">
        <v>45741</v>
      </c>
    </row>
    <row r="592" spans="1:9" x14ac:dyDescent="0.25">
      <c r="A592" s="381">
        <v>572</v>
      </c>
      <c r="B592" s="381" t="s">
        <v>2197</v>
      </c>
      <c r="C592" s="381" t="s">
        <v>2243</v>
      </c>
      <c r="D592" s="364" t="s">
        <v>84</v>
      </c>
      <c r="E592" s="363">
        <v>3763.35</v>
      </c>
      <c r="F592" s="387">
        <v>0</v>
      </c>
      <c r="G592" s="313">
        <f t="shared" si="32"/>
        <v>3763.35</v>
      </c>
      <c r="H592" s="383">
        <f t="shared" si="33"/>
        <v>3763.35</v>
      </c>
      <c r="I592" s="364">
        <v>45741</v>
      </c>
    </row>
    <row r="593" spans="1:9" x14ac:dyDescent="0.25">
      <c r="A593" s="381">
        <v>573</v>
      </c>
      <c r="B593" s="381" t="s">
        <v>2248</v>
      </c>
      <c r="C593" s="381" t="s">
        <v>2243</v>
      </c>
      <c r="D593" s="364" t="s">
        <v>84</v>
      </c>
      <c r="E593" s="363">
        <v>4081.75</v>
      </c>
      <c r="F593" s="387">
        <v>0</v>
      </c>
      <c r="G593" s="313">
        <f t="shared" si="32"/>
        <v>4081.75</v>
      </c>
      <c r="H593" s="383">
        <f t="shared" si="33"/>
        <v>4081.75</v>
      </c>
      <c r="I593" s="364">
        <v>45741</v>
      </c>
    </row>
    <row r="594" spans="1:9" x14ac:dyDescent="0.25">
      <c r="A594" s="381">
        <v>574</v>
      </c>
      <c r="B594" s="381" t="s">
        <v>2201</v>
      </c>
      <c r="C594" s="381" t="s">
        <v>2242</v>
      </c>
      <c r="D594" s="364" t="s">
        <v>84</v>
      </c>
      <c r="E594" s="363">
        <v>4980</v>
      </c>
      <c r="F594" s="387">
        <v>0</v>
      </c>
      <c r="G594" s="313">
        <f t="shared" si="32"/>
        <v>4980</v>
      </c>
      <c r="H594" s="383">
        <f t="shared" si="33"/>
        <v>4980</v>
      </c>
      <c r="I594" s="364">
        <v>45741</v>
      </c>
    </row>
    <row r="595" spans="1:9" x14ac:dyDescent="0.25">
      <c r="A595" s="381">
        <v>575</v>
      </c>
      <c r="B595" s="381" t="s">
        <v>2231</v>
      </c>
      <c r="C595" s="381" t="s">
        <v>2241</v>
      </c>
      <c r="D595" s="364" t="s">
        <v>84</v>
      </c>
      <c r="E595" s="363">
        <v>6900</v>
      </c>
      <c r="F595" s="387">
        <v>0</v>
      </c>
      <c r="G595" s="313">
        <f t="shared" si="32"/>
        <v>6900</v>
      </c>
      <c r="H595" s="383">
        <f t="shared" si="33"/>
        <v>6900</v>
      </c>
      <c r="I595" s="364">
        <v>45741</v>
      </c>
    </row>
    <row r="596" spans="1:9" x14ac:dyDescent="0.25">
      <c r="A596" s="381">
        <v>576</v>
      </c>
      <c r="B596" s="381" t="s">
        <v>2232</v>
      </c>
      <c r="C596" s="381" t="s">
        <v>2241</v>
      </c>
      <c r="D596" s="364" t="s">
        <v>84</v>
      </c>
      <c r="E596" s="363">
        <v>13400</v>
      </c>
      <c r="F596" s="387">
        <v>0</v>
      </c>
      <c r="G596" s="313">
        <f t="shared" si="32"/>
        <v>13400</v>
      </c>
      <c r="H596" s="383">
        <f t="shared" si="33"/>
        <v>13400</v>
      </c>
      <c r="I596" s="364">
        <v>45741</v>
      </c>
    </row>
    <row r="597" spans="1:9" x14ac:dyDescent="0.25">
      <c r="A597" s="381">
        <v>577</v>
      </c>
      <c r="B597" s="381" t="s">
        <v>2233</v>
      </c>
      <c r="C597" s="381" t="s">
        <v>2241</v>
      </c>
      <c r="D597" s="364" t="s">
        <v>84</v>
      </c>
      <c r="E597" s="363">
        <v>17710</v>
      </c>
      <c r="F597" s="387">
        <v>0</v>
      </c>
      <c r="G597" s="313">
        <f t="shared" si="32"/>
        <v>17710</v>
      </c>
      <c r="H597" s="383">
        <f t="shared" si="33"/>
        <v>17710</v>
      </c>
      <c r="I597" s="364">
        <v>45741</v>
      </c>
    </row>
    <row r="598" spans="1:9" x14ac:dyDescent="0.25">
      <c r="A598" s="381">
        <v>578</v>
      </c>
      <c r="B598" s="381" t="s">
        <v>2217</v>
      </c>
      <c r="C598" s="381" t="s">
        <v>2242</v>
      </c>
      <c r="D598" s="364" t="s">
        <v>84</v>
      </c>
      <c r="E598" s="363">
        <v>19440</v>
      </c>
      <c r="F598" s="387">
        <v>0</v>
      </c>
      <c r="G598" s="313">
        <f t="shared" si="32"/>
        <v>19440</v>
      </c>
      <c r="H598" s="383">
        <f t="shared" si="33"/>
        <v>19440</v>
      </c>
      <c r="I598" s="364">
        <v>45741</v>
      </c>
    </row>
    <row r="599" spans="1:9" x14ac:dyDescent="0.25">
      <c r="A599" s="381">
        <v>579</v>
      </c>
      <c r="B599" s="381" t="s">
        <v>2166</v>
      </c>
      <c r="C599" s="381" t="s">
        <v>2241</v>
      </c>
      <c r="D599" s="364" t="s">
        <v>84</v>
      </c>
      <c r="E599" s="363">
        <v>23279</v>
      </c>
      <c r="F599" s="387">
        <v>0</v>
      </c>
      <c r="G599" s="313">
        <f t="shared" ref="G599:G611" si="34">E599-F599</f>
        <v>23279</v>
      </c>
      <c r="H599" s="383">
        <f t="shared" ref="H599:H611" si="35">G599</f>
        <v>23279</v>
      </c>
      <c r="I599" s="364">
        <v>45741</v>
      </c>
    </row>
    <row r="600" spans="1:9" x14ac:dyDescent="0.25">
      <c r="A600" s="381">
        <v>580</v>
      </c>
      <c r="B600" s="381" t="s">
        <v>2203</v>
      </c>
      <c r="C600" s="381" t="s">
        <v>2242</v>
      </c>
      <c r="D600" s="364" t="s">
        <v>84</v>
      </c>
      <c r="E600" s="363">
        <v>26098.3</v>
      </c>
      <c r="F600" s="387">
        <v>0</v>
      </c>
      <c r="G600" s="313">
        <f t="shared" si="34"/>
        <v>26098.3</v>
      </c>
      <c r="H600" s="383">
        <f t="shared" si="35"/>
        <v>26098.3</v>
      </c>
      <c r="I600" s="364">
        <v>45741</v>
      </c>
    </row>
    <row r="601" spans="1:9" x14ac:dyDescent="0.25">
      <c r="A601" s="381">
        <v>581</v>
      </c>
      <c r="B601" s="381" t="s">
        <v>2218</v>
      </c>
      <c r="C601" s="381" t="s">
        <v>2241</v>
      </c>
      <c r="D601" s="364" t="s">
        <v>84</v>
      </c>
      <c r="E601" s="363">
        <v>29760</v>
      </c>
      <c r="F601" s="387">
        <v>0</v>
      </c>
      <c r="G601" s="313">
        <f t="shared" si="34"/>
        <v>29760</v>
      </c>
      <c r="H601" s="383">
        <f t="shared" si="35"/>
        <v>29760</v>
      </c>
      <c r="I601" s="364">
        <v>45741</v>
      </c>
    </row>
    <row r="602" spans="1:9" x14ac:dyDescent="0.25">
      <c r="A602" s="381">
        <v>582</v>
      </c>
      <c r="B602" s="381" t="s">
        <v>2190</v>
      </c>
      <c r="C602" s="381" t="s">
        <v>2241</v>
      </c>
      <c r="D602" s="364" t="s">
        <v>84</v>
      </c>
      <c r="E602" s="363">
        <v>29900</v>
      </c>
      <c r="F602" s="387">
        <v>0</v>
      </c>
      <c r="G602" s="313">
        <f t="shared" si="34"/>
        <v>29900</v>
      </c>
      <c r="H602" s="383">
        <f t="shared" si="35"/>
        <v>29900</v>
      </c>
      <c r="I602" s="364">
        <v>45741</v>
      </c>
    </row>
    <row r="603" spans="1:9" x14ac:dyDescent="0.25">
      <c r="A603" s="381">
        <v>583</v>
      </c>
      <c r="B603" s="381" t="s">
        <v>2249</v>
      </c>
      <c r="C603" s="381" t="s">
        <v>2241</v>
      </c>
      <c r="D603" s="364" t="s">
        <v>84</v>
      </c>
      <c r="E603" s="363">
        <v>45200</v>
      </c>
      <c r="F603" s="387">
        <v>0</v>
      </c>
      <c r="G603" s="313">
        <f t="shared" si="34"/>
        <v>45200</v>
      </c>
      <c r="H603" s="383">
        <f t="shared" si="35"/>
        <v>45200</v>
      </c>
      <c r="I603" s="364">
        <v>45741</v>
      </c>
    </row>
    <row r="604" spans="1:9" x14ac:dyDescent="0.25">
      <c r="A604" s="381">
        <v>584</v>
      </c>
      <c r="B604" s="390" t="s">
        <v>2238</v>
      </c>
      <c r="C604" s="381" t="s">
        <v>2241</v>
      </c>
      <c r="D604" s="364" t="s">
        <v>84</v>
      </c>
      <c r="E604" s="363">
        <v>71439</v>
      </c>
      <c r="F604" s="387">
        <v>0</v>
      </c>
      <c r="G604" s="313">
        <f t="shared" si="34"/>
        <v>71439</v>
      </c>
      <c r="H604" s="383">
        <f t="shared" si="35"/>
        <v>71439</v>
      </c>
      <c r="I604" s="364">
        <v>45741</v>
      </c>
    </row>
    <row r="605" spans="1:9" x14ac:dyDescent="0.25">
      <c r="A605" s="381">
        <v>585</v>
      </c>
      <c r="B605" s="381" t="s">
        <v>2209</v>
      </c>
      <c r="C605" s="381" t="s">
        <v>2242</v>
      </c>
      <c r="D605" s="364" t="s">
        <v>84</v>
      </c>
      <c r="E605" s="363">
        <v>71860</v>
      </c>
      <c r="F605" s="387">
        <v>0</v>
      </c>
      <c r="G605" s="313">
        <f t="shared" si="34"/>
        <v>71860</v>
      </c>
      <c r="H605" s="383">
        <f t="shared" si="35"/>
        <v>71860</v>
      </c>
      <c r="I605" s="364">
        <v>45741</v>
      </c>
    </row>
    <row r="606" spans="1:9" x14ac:dyDescent="0.25">
      <c r="A606" s="381">
        <v>586</v>
      </c>
      <c r="B606" s="381" t="s">
        <v>2250</v>
      </c>
      <c r="C606" s="381" t="s">
        <v>2241</v>
      </c>
      <c r="D606" s="364" t="s">
        <v>84</v>
      </c>
      <c r="E606" s="363">
        <v>109600</v>
      </c>
      <c r="F606" s="387">
        <v>0</v>
      </c>
      <c r="G606" s="313">
        <f t="shared" si="34"/>
        <v>109600</v>
      </c>
      <c r="H606" s="383">
        <f t="shared" si="35"/>
        <v>109600</v>
      </c>
      <c r="I606" s="364">
        <v>45741</v>
      </c>
    </row>
    <row r="607" spans="1:9" x14ac:dyDescent="0.25">
      <c r="A607" s="381">
        <v>587</v>
      </c>
      <c r="B607" s="381" t="s">
        <v>2210</v>
      </c>
      <c r="C607" s="381" t="s">
        <v>2242</v>
      </c>
      <c r="D607" s="364" t="s">
        <v>84</v>
      </c>
      <c r="E607" s="363">
        <v>119599.95</v>
      </c>
      <c r="F607" s="387">
        <v>0</v>
      </c>
      <c r="G607" s="313">
        <f t="shared" si="34"/>
        <v>119599.95</v>
      </c>
      <c r="H607" s="383">
        <f t="shared" si="35"/>
        <v>119599.95</v>
      </c>
      <c r="I607" s="364">
        <v>45741</v>
      </c>
    </row>
    <row r="608" spans="1:9" x14ac:dyDescent="0.25">
      <c r="A608" s="381">
        <v>588</v>
      </c>
      <c r="B608" s="381" t="s">
        <v>2172</v>
      </c>
      <c r="C608" s="381" t="s">
        <v>2241</v>
      </c>
      <c r="D608" s="364" t="s">
        <v>84</v>
      </c>
      <c r="E608" s="363">
        <v>269650</v>
      </c>
      <c r="F608" s="387">
        <v>0</v>
      </c>
      <c r="G608" s="313">
        <f t="shared" si="34"/>
        <v>269650</v>
      </c>
      <c r="H608" s="383">
        <f t="shared" si="35"/>
        <v>269650</v>
      </c>
      <c r="I608" s="364">
        <v>45741</v>
      </c>
    </row>
    <row r="609" spans="1:9" x14ac:dyDescent="0.25">
      <c r="A609" s="381">
        <v>589</v>
      </c>
      <c r="B609" s="390" t="s">
        <v>2238</v>
      </c>
      <c r="C609" s="381" t="s">
        <v>2241</v>
      </c>
      <c r="D609" s="364" t="s">
        <v>84</v>
      </c>
      <c r="E609" s="363">
        <v>335110.84999999998</v>
      </c>
      <c r="F609" s="387">
        <v>0</v>
      </c>
      <c r="G609" s="313">
        <f t="shared" si="34"/>
        <v>335110.84999999998</v>
      </c>
      <c r="H609" s="383">
        <f t="shared" si="35"/>
        <v>335110.84999999998</v>
      </c>
      <c r="I609" s="364">
        <v>45741</v>
      </c>
    </row>
    <row r="610" spans="1:9" x14ac:dyDescent="0.25">
      <c r="A610" s="381">
        <v>590</v>
      </c>
      <c r="B610" s="381" t="s">
        <v>2251</v>
      </c>
      <c r="C610" s="381" t="s">
        <v>2241</v>
      </c>
      <c r="D610" s="364" t="s">
        <v>84</v>
      </c>
      <c r="E610" s="363">
        <v>528400</v>
      </c>
      <c r="F610" s="387">
        <v>0</v>
      </c>
      <c r="G610" s="313">
        <f t="shared" si="34"/>
        <v>528400</v>
      </c>
      <c r="H610" s="383">
        <f t="shared" si="35"/>
        <v>528400</v>
      </c>
      <c r="I610" s="364">
        <v>45741</v>
      </c>
    </row>
    <row r="611" spans="1:9" x14ac:dyDescent="0.25">
      <c r="A611" s="381">
        <v>591</v>
      </c>
      <c r="B611" s="381" t="s">
        <v>2180</v>
      </c>
      <c r="C611" s="381" t="s">
        <v>2223</v>
      </c>
      <c r="D611" s="364" t="s">
        <v>84</v>
      </c>
      <c r="E611" s="363">
        <v>7007400.4500000002</v>
      </c>
      <c r="F611" s="387">
        <v>0</v>
      </c>
      <c r="G611" s="313">
        <f t="shared" si="34"/>
        <v>7007400.4500000002</v>
      </c>
      <c r="H611" s="383">
        <f t="shared" si="35"/>
        <v>7007400.4500000002</v>
      </c>
      <c r="I611" s="364">
        <v>45741</v>
      </c>
    </row>
    <row r="612" spans="1:9" x14ac:dyDescent="0.25">
      <c r="A612" s="381"/>
      <c r="B612" s="381"/>
      <c r="C612" s="381"/>
      <c r="D612" s="364"/>
      <c r="E612" s="385">
        <f>SUM(E535:E611)</f>
        <v>34300585.550000004</v>
      </c>
      <c r="F612" s="385">
        <f t="shared" ref="F612:H612" si="36">SUM(F535:F611)</f>
        <v>0</v>
      </c>
      <c r="G612" s="385">
        <f t="shared" si="36"/>
        <v>34300585.550000004</v>
      </c>
      <c r="H612" s="385">
        <f t="shared" si="36"/>
        <v>34300585.550000004</v>
      </c>
      <c r="I612" s="364"/>
    </row>
    <row r="613" spans="1:9" x14ac:dyDescent="0.25">
      <c r="A613" s="423" t="s">
        <v>85</v>
      </c>
      <c r="B613" s="424"/>
      <c r="C613" s="424"/>
      <c r="D613" s="424"/>
      <c r="E613" s="424"/>
      <c r="F613" s="424"/>
      <c r="G613" s="424"/>
      <c r="H613" s="424"/>
      <c r="I613" s="425"/>
    </row>
    <row r="614" spans="1:9" x14ac:dyDescent="0.25">
      <c r="A614" s="381">
        <v>592</v>
      </c>
      <c r="B614" s="381" t="s">
        <v>2178</v>
      </c>
      <c r="C614" s="381" t="s">
        <v>2223</v>
      </c>
      <c r="D614" s="364" t="s">
        <v>84</v>
      </c>
      <c r="E614" s="363">
        <v>7904446.9500000002</v>
      </c>
      <c r="F614" s="387">
        <v>0</v>
      </c>
      <c r="G614" s="313">
        <f t="shared" ref="G614:G655" si="37">E614-F614</f>
        <v>7904446.9500000002</v>
      </c>
      <c r="H614" s="383">
        <f t="shared" ref="H614:H677" si="38">G614</f>
        <v>7904446.9500000002</v>
      </c>
      <c r="I614" s="364">
        <v>45772</v>
      </c>
    </row>
    <row r="615" spans="1:9" x14ac:dyDescent="0.25">
      <c r="A615" s="381">
        <v>593</v>
      </c>
      <c r="B615" s="381" t="s">
        <v>2153</v>
      </c>
      <c r="C615" s="381" t="s">
        <v>2241</v>
      </c>
      <c r="D615" s="364" t="s">
        <v>86</v>
      </c>
      <c r="E615" s="363">
        <v>360</v>
      </c>
      <c r="F615" s="387">
        <v>0</v>
      </c>
      <c r="G615" s="313">
        <f t="shared" si="37"/>
        <v>360</v>
      </c>
      <c r="H615" s="383">
        <f t="shared" si="38"/>
        <v>360</v>
      </c>
      <c r="I615" s="364">
        <v>45772</v>
      </c>
    </row>
    <row r="616" spans="1:9" x14ac:dyDescent="0.25">
      <c r="A616" s="381">
        <v>594</v>
      </c>
      <c r="B616" s="381" t="s">
        <v>2181</v>
      </c>
      <c r="C616" s="381" t="s">
        <v>2241</v>
      </c>
      <c r="D616" s="364" t="s">
        <v>86</v>
      </c>
      <c r="E616" s="363">
        <v>480</v>
      </c>
      <c r="F616" s="387">
        <v>0</v>
      </c>
      <c r="G616" s="313">
        <f t="shared" si="37"/>
        <v>480</v>
      </c>
      <c r="H616" s="383">
        <f t="shared" si="38"/>
        <v>480</v>
      </c>
      <c r="I616" s="364">
        <v>45772</v>
      </c>
    </row>
    <row r="617" spans="1:9" x14ac:dyDescent="0.25">
      <c r="A617" s="381">
        <v>595</v>
      </c>
      <c r="B617" s="381" t="s">
        <v>2225</v>
      </c>
      <c r="C617" s="381" t="s">
        <v>2241</v>
      </c>
      <c r="D617" s="364" t="s">
        <v>86</v>
      </c>
      <c r="E617" s="363">
        <v>480</v>
      </c>
      <c r="F617" s="387">
        <v>0</v>
      </c>
      <c r="G617" s="313">
        <f t="shared" si="37"/>
        <v>480</v>
      </c>
      <c r="H617" s="383">
        <f t="shared" si="38"/>
        <v>480</v>
      </c>
      <c r="I617" s="364">
        <v>45772</v>
      </c>
    </row>
    <row r="618" spans="1:9" x14ac:dyDescent="0.25">
      <c r="A618" s="381">
        <v>596</v>
      </c>
      <c r="B618" s="381" t="s">
        <v>2159</v>
      </c>
      <c r="C618" s="381" t="s">
        <v>2241</v>
      </c>
      <c r="D618" s="364" t="s">
        <v>86</v>
      </c>
      <c r="E618" s="363">
        <v>560</v>
      </c>
      <c r="F618" s="387">
        <v>0</v>
      </c>
      <c r="G618" s="313">
        <f t="shared" si="37"/>
        <v>560</v>
      </c>
      <c r="H618" s="383">
        <f t="shared" si="38"/>
        <v>560</v>
      </c>
      <c r="I618" s="364">
        <v>45772</v>
      </c>
    </row>
    <row r="619" spans="1:9" x14ac:dyDescent="0.25">
      <c r="A619" s="381">
        <v>597</v>
      </c>
      <c r="B619" s="381" t="s">
        <v>2252</v>
      </c>
      <c r="C619" s="381" t="s">
        <v>2241</v>
      </c>
      <c r="D619" s="364" t="s">
        <v>86</v>
      </c>
      <c r="E619" s="363">
        <v>780</v>
      </c>
      <c r="F619" s="387">
        <v>0</v>
      </c>
      <c r="G619" s="313">
        <f t="shared" si="37"/>
        <v>780</v>
      </c>
      <c r="H619" s="383">
        <f t="shared" si="38"/>
        <v>780</v>
      </c>
      <c r="I619" s="364">
        <v>45772</v>
      </c>
    </row>
    <row r="620" spans="1:9" x14ac:dyDescent="0.25">
      <c r="A620" s="381">
        <v>598</v>
      </c>
      <c r="B620" s="381" t="s">
        <v>2173</v>
      </c>
      <c r="C620" s="381" t="s">
        <v>2242</v>
      </c>
      <c r="D620" s="364" t="s">
        <v>86</v>
      </c>
      <c r="E620" s="363">
        <v>880</v>
      </c>
      <c r="F620" s="387">
        <v>0</v>
      </c>
      <c r="G620" s="313">
        <f t="shared" si="37"/>
        <v>880</v>
      </c>
      <c r="H620" s="383">
        <f t="shared" si="38"/>
        <v>880</v>
      </c>
      <c r="I620" s="364">
        <v>45772</v>
      </c>
    </row>
    <row r="621" spans="1:9" x14ac:dyDescent="0.25">
      <c r="A621" s="381">
        <v>599</v>
      </c>
      <c r="B621" s="381" t="s">
        <v>2228</v>
      </c>
      <c r="C621" s="381" t="s">
        <v>2241</v>
      </c>
      <c r="D621" s="364" t="s">
        <v>86</v>
      </c>
      <c r="E621" s="363">
        <v>1120</v>
      </c>
      <c r="F621" s="387">
        <v>0</v>
      </c>
      <c r="G621" s="313">
        <f t="shared" si="37"/>
        <v>1120</v>
      </c>
      <c r="H621" s="383">
        <f t="shared" si="38"/>
        <v>1120</v>
      </c>
      <c r="I621" s="364">
        <v>45772</v>
      </c>
    </row>
    <row r="622" spans="1:9" x14ac:dyDescent="0.25">
      <c r="A622" s="381">
        <v>600</v>
      </c>
      <c r="B622" s="381" t="s">
        <v>2174</v>
      </c>
      <c r="C622" s="381" t="s">
        <v>2241</v>
      </c>
      <c r="D622" s="364" t="s">
        <v>86</v>
      </c>
      <c r="E622" s="363">
        <v>1160</v>
      </c>
      <c r="F622" s="387">
        <v>0</v>
      </c>
      <c r="G622" s="313">
        <f t="shared" si="37"/>
        <v>1160</v>
      </c>
      <c r="H622" s="383">
        <f t="shared" si="38"/>
        <v>1160</v>
      </c>
      <c r="I622" s="364">
        <v>45772</v>
      </c>
    </row>
    <row r="623" spans="1:9" x14ac:dyDescent="0.25">
      <c r="A623" s="381">
        <v>601</v>
      </c>
      <c r="B623" s="381" t="s">
        <v>2161</v>
      </c>
      <c r="C623" s="381" t="s">
        <v>2242</v>
      </c>
      <c r="D623" s="364" t="s">
        <v>86</v>
      </c>
      <c r="E623" s="363">
        <v>1270</v>
      </c>
      <c r="F623" s="387">
        <v>0</v>
      </c>
      <c r="G623" s="313">
        <f t="shared" si="37"/>
        <v>1270</v>
      </c>
      <c r="H623" s="383">
        <f t="shared" si="38"/>
        <v>1270</v>
      </c>
      <c r="I623" s="364">
        <v>45772</v>
      </c>
    </row>
    <row r="624" spans="1:9" x14ac:dyDescent="0.25">
      <c r="A624" s="381">
        <v>602</v>
      </c>
      <c r="B624" s="381" t="s">
        <v>2192</v>
      </c>
      <c r="C624" s="381" t="s">
        <v>2243</v>
      </c>
      <c r="D624" s="364" t="s">
        <v>86</v>
      </c>
      <c r="E624" s="363">
        <v>1454.05</v>
      </c>
      <c r="F624" s="387">
        <v>0</v>
      </c>
      <c r="G624" s="313">
        <f t="shared" si="37"/>
        <v>1454.05</v>
      </c>
      <c r="H624" s="383">
        <f t="shared" si="38"/>
        <v>1454.05</v>
      </c>
      <c r="I624" s="364">
        <v>45772</v>
      </c>
    </row>
    <row r="625" spans="1:9" x14ac:dyDescent="0.25">
      <c r="A625" s="381">
        <v>603</v>
      </c>
      <c r="B625" s="381" t="s">
        <v>2253</v>
      </c>
      <c r="C625" s="381" t="s">
        <v>2243</v>
      </c>
      <c r="D625" s="364" t="s">
        <v>86</v>
      </c>
      <c r="E625" s="363">
        <v>1455</v>
      </c>
      <c r="F625" s="387">
        <v>0</v>
      </c>
      <c r="G625" s="313">
        <f t="shared" si="37"/>
        <v>1455</v>
      </c>
      <c r="H625" s="383">
        <f t="shared" si="38"/>
        <v>1455</v>
      </c>
      <c r="I625" s="364">
        <v>45772</v>
      </c>
    </row>
    <row r="626" spans="1:9" x14ac:dyDescent="0.25">
      <c r="A626" s="381">
        <v>604</v>
      </c>
      <c r="B626" s="381" t="s">
        <v>2229</v>
      </c>
      <c r="C626" s="381" t="s">
        <v>2241</v>
      </c>
      <c r="D626" s="364" t="s">
        <v>86</v>
      </c>
      <c r="E626" s="363">
        <v>1600</v>
      </c>
      <c r="F626" s="387">
        <v>0</v>
      </c>
      <c r="G626" s="313">
        <f t="shared" si="37"/>
        <v>1600</v>
      </c>
      <c r="H626" s="383">
        <f t="shared" si="38"/>
        <v>1600</v>
      </c>
      <c r="I626" s="364">
        <v>45772</v>
      </c>
    </row>
    <row r="627" spans="1:9" x14ac:dyDescent="0.25">
      <c r="A627" s="381">
        <v>605</v>
      </c>
      <c r="B627" s="381" t="s">
        <v>2199</v>
      </c>
      <c r="C627" s="381" t="s">
        <v>2242</v>
      </c>
      <c r="D627" s="364" t="s">
        <v>86</v>
      </c>
      <c r="E627" s="363">
        <v>1610</v>
      </c>
      <c r="F627" s="387">
        <v>0</v>
      </c>
      <c r="G627" s="313">
        <f t="shared" si="37"/>
        <v>1610</v>
      </c>
      <c r="H627" s="383">
        <f t="shared" si="38"/>
        <v>1610</v>
      </c>
      <c r="I627" s="364">
        <v>45772</v>
      </c>
    </row>
    <row r="628" spans="1:9" x14ac:dyDescent="0.25">
      <c r="A628" s="381">
        <v>606</v>
      </c>
      <c r="B628" s="381" t="s">
        <v>2196</v>
      </c>
      <c r="C628" s="381" t="s">
        <v>2243</v>
      </c>
      <c r="D628" s="364" t="s">
        <v>86</v>
      </c>
      <c r="E628" s="363">
        <v>2425</v>
      </c>
      <c r="F628" s="387">
        <v>0</v>
      </c>
      <c r="G628" s="313">
        <f t="shared" si="37"/>
        <v>2425</v>
      </c>
      <c r="H628" s="383">
        <f t="shared" si="38"/>
        <v>2425</v>
      </c>
      <c r="I628" s="364">
        <v>45772</v>
      </c>
    </row>
    <row r="629" spans="1:9" x14ac:dyDescent="0.25">
      <c r="A629" s="381">
        <v>607</v>
      </c>
      <c r="B629" s="381" t="s">
        <v>2200</v>
      </c>
      <c r="C629" s="381" t="s">
        <v>2242</v>
      </c>
      <c r="D629" s="364" t="s">
        <v>86</v>
      </c>
      <c r="E629" s="363">
        <v>2535</v>
      </c>
      <c r="F629" s="387">
        <v>0</v>
      </c>
      <c r="G629" s="313">
        <f t="shared" si="37"/>
        <v>2535</v>
      </c>
      <c r="H629" s="383">
        <f t="shared" si="38"/>
        <v>2535</v>
      </c>
      <c r="I629" s="364">
        <v>45772</v>
      </c>
    </row>
    <row r="630" spans="1:9" x14ac:dyDescent="0.25">
      <c r="A630" s="381">
        <v>608</v>
      </c>
      <c r="B630" s="381" t="s">
        <v>2254</v>
      </c>
      <c r="C630" s="381" t="s">
        <v>2241</v>
      </c>
      <c r="D630" s="364" t="s">
        <v>86</v>
      </c>
      <c r="E630" s="363">
        <v>3240</v>
      </c>
      <c r="F630" s="387">
        <v>0</v>
      </c>
      <c r="G630" s="313">
        <f t="shared" si="37"/>
        <v>3240</v>
      </c>
      <c r="H630" s="383">
        <f t="shared" si="38"/>
        <v>3240</v>
      </c>
      <c r="I630" s="364">
        <v>45772</v>
      </c>
    </row>
    <row r="631" spans="1:9" x14ac:dyDescent="0.25">
      <c r="A631" s="381">
        <v>609</v>
      </c>
      <c r="B631" s="381" t="s">
        <v>2246</v>
      </c>
      <c r="C631" s="381" t="s">
        <v>2241</v>
      </c>
      <c r="D631" s="364" t="s">
        <v>86</v>
      </c>
      <c r="E631" s="363">
        <v>3340</v>
      </c>
      <c r="F631" s="387">
        <v>0</v>
      </c>
      <c r="G631" s="313">
        <f t="shared" si="37"/>
        <v>3340</v>
      </c>
      <c r="H631" s="383">
        <f t="shared" si="38"/>
        <v>3340</v>
      </c>
      <c r="I631" s="364">
        <v>45772</v>
      </c>
    </row>
    <row r="632" spans="1:9" x14ac:dyDescent="0.25">
      <c r="A632" s="381">
        <v>610</v>
      </c>
      <c r="B632" s="381" t="s">
        <v>2195</v>
      </c>
      <c r="C632" s="381" t="s">
        <v>2243</v>
      </c>
      <c r="D632" s="364" t="s">
        <v>86</v>
      </c>
      <c r="E632" s="363">
        <v>3467.75</v>
      </c>
      <c r="F632" s="387">
        <v>0</v>
      </c>
      <c r="G632" s="313">
        <f t="shared" si="37"/>
        <v>3467.75</v>
      </c>
      <c r="H632" s="383">
        <f t="shared" si="38"/>
        <v>3467.75</v>
      </c>
      <c r="I632" s="364">
        <v>45772</v>
      </c>
    </row>
    <row r="633" spans="1:9" x14ac:dyDescent="0.25">
      <c r="A633" s="381">
        <v>611</v>
      </c>
      <c r="B633" s="381" t="s">
        <v>2197</v>
      </c>
      <c r="C633" s="381" t="s">
        <v>2243</v>
      </c>
      <c r="D633" s="364" t="s">
        <v>86</v>
      </c>
      <c r="E633" s="363">
        <v>3763.35</v>
      </c>
      <c r="F633" s="387">
        <v>0</v>
      </c>
      <c r="G633" s="313">
        <f t="shared" si="37"/>
        <v>3763.35</v>
      </c>
      <c r="H633" s="383">
        <f t="shared" si="38"/>
        <v>3763.35</v>
      </c>
      <c r="I633" s="364">
        <v>45772</v>
      </c>
    </row>
    <row r="634" spans="1:9" x14ac:dyDescent="0.25">
      <c r="A634" s="381">
        <v>612</v>
      </c>
      <c r="B634" s="381" t="s">
        <v>2201</v>
      </c>
      <c r="C634" s="381" t="s">
        <v>2242</v>
      </c>
      <c r="D634" s="364" t="s">
        <v>86</v>
      </c>
      <c r="E634" s="363">
        <v>4980</v>
      </c>
      <c r="F634" s="387">
        <v>0</v>
      </c>
      <c r="G634" s="313">
        <f t="shared" si="37"/>
        <v>4980</v>
      </c>
      <c r="H634" s="383">
        <f t="shared" si="38"/>
        <v>4980</v>
      </c>
      <c r="I634" s="364">
        <v>45772</v>
      </c>
    </row>
    <row r="635" spans="1:9" x14ac:dyDescent="0.25">
      <c r="A635" s="381">
        <v>613</v>
      </c>
      <c r="B635" s="381" t="s">
        <v>2231</v>
      </c>
      <c r="C635" s="381" t="s">
        <v>2241</v>
      </c>
      <c r="D635" s="364" t="s">
        <v>86</v>
      </c>
      <c r="E635" s="363">
        <v>6900</v>
      </c>
      <c r="F635" s="387">
        <v>0</v>
      </c>
      <c r="G635" s="313">
        <f t="shared" si="37"/>
        <v>6900</v>
      </c>
      <c r="H635" s="383">
        <f t="shared" si="38"/>
        <v>6900</v>
      </c>
      <c r="I635" s="364">
        <v>45772</v>
      </c>
    </row>
    <row r="636" spans="1:9" x14ac:dyDescent="0.25">
      <c r="A636" s="381">
        <v>614</v>
      </c>
      <c r="B636" s="381" t="s">
        <v>2248</v>
      </c>
      <c r="C636" s="381" t="s">
        <v>2243</v>
      </c>
      <c r="D636" s="364" t="s">
        <v>86</v>
      </c>
      <c r="E636" s="363">
        <v>7195.55</v>
      </c>
      <c r="F636" s="387">
        <v>0</v>
      </c>
      <c r="G636" s="313">
        <f t="shared" si="37"/>
        <v>7195.55</v>
      </c>
      <c r="H636" s="383">
        <f t="shared" si="38"/>
        <v>7195.55</v>
      </c>
      <c r="I636" s="364">
        <v>45772</v>
      </c>
    </row>
    <row r="637" spans="1:9" x14ac:dyDescent="0.25">
      <c r="A637" s="381">
        <v>615</v>
      </c>
      <c r="B637" s="381" t="s">
        <v>2224</v>
      </c>
      <c r="C637" s="381" t="s">
        <v>2241</v>
      </c>
      <c r="D637" s="364" t="s">
        <v>86</v>
      </c>
      <c r="E637" s="363">
        <v>13135</v>
      </c>
      <c r="F637" s="387">
        <v>0</v>
      </c>
      <c r="G637" s="313">
        <f t="shared" si="37"/>
        <v>13135</v>
      </c>
      <c r="H637" s="383">
        <f t="shared" si="38"/>
        <v>13135</v>
      </c>
      <c r="I637" s="364">
        <v>45772</v>
      </c>
    </row>
    <row r="638" spans="1:9" x14ac:dyDescent="0.25">
      <c r="A638" s="381">
        <v>616</v>
      </c>
      <c r="B638" s="381" t="s">
        <v>2232</v>
      </c>
      <c r="C638" s="381" t="s">
        <v>2241</v>
      </c>
      <c r="D638" s="364" t="s">
        <v>86</v>
      </c>
      <c r="E638" s="363">
        <v>13400</v>
      </c>
      <c r="F638" s="387">
        <v>0</v>
      </c>
      <c r="G638" s="313">
        <f t="shared" si="37"/>
        <v>13400</v>
      </c>
      <c r="H638" s="383">
        <f t="shared" si="38"/>
        <v>13400</v>
      </c>
      <c r="I638" s="364">
        <v>45772</v>
      </c>
    </row>
    <row r="639" spans="1:9" x14ac:dyDescent="0.25">
      <c r="A639" s="381">
        <v>617</v>
      </c>
      <c r="B639" s="381" t="s">
        <v>2233</v>
      </c>
      <c r="C639" s="381" t="s">
        <v>2241</v>
      </c>
      <c r="D639" s="364" t="s">
        <v>86</v>
      </c>
      <c r="E639" s="363">
        <v>17480</v>
      </c>
      <c r="F639" s="387">
        <v>0</v>
      </c>
      <c r="G639" s="313">
        <f t="shared" si="37"/>
        <v>17480</v>
      </c>
      <c r="H639" s="383">
        <f t="shared" si="38"/>
        <v>17480</v>
      </c>
      <c r="I639" s="364">
        <v>45772</v>
      </c>
    </row>
    <row r="640" spans="1:9" x14ac:dyDescent="0.25">
      <c r="A640" s="381">
        <v>618</v>
      </c>
      <c r="B640" s="381" t="s">
        <v>2217</v>
      </c>
      <c r="C640" s="381" t="s">
        <v>2242</v>
      </c>
      <c r="D640" s="364" t="s">
        <v>86</v>
      </c>
      <c r="E640" s="363">
        <v>19440</v>
      </c>
      <c r="F640" s="387">
        <v>0</v>
      </c>
      <c r="G640" s="313">
        <f t="shared" si="37"/>
        <v>19440</v>
      </c>
      <c r="H640" s="383">
        <f t="shared" si="38"/>
        <v>19440</v>
      </c>
      <c r="I640" s="364">
        <v>45772</v>
      </c>
    </row>
    <row r="641" spans="1:9" x14ac:dyDescent="0.25">
      <c r="A641" s="381">
        <v>619</v>
      </c>
      <c r="B641" s="381" t="s">
        <v>2255</v>
      </c>
      <c r="C641" s="381" t="s">
        <v>2241</v>
      </c>
      <c r="D641" s="364" t="s">
        <v>86</v>
      </c>
      <c r="E641" s="363">
        <v>23279</v>
      </c>
      <c r="F641" s="387">
        <v>0</v>
      </c>
      <c r="G641" s="313">
        <f t="shared" si="37"/>
        <v>23279</v>
      </c>
      <c r="H641" s="383">
        <f t="shared" si="38"/>
        <v>23279</v>
      </c>
      <c r="I641" s="364">
        <v>45772</v>
      </c>
    </row>
    <row r="642" spans="1:9" x14ac:dyDescent="0.25">
      <c r="A642" s="381">
        <v>620</v>
      </c>
      <c r="B642" s="381" t="s">
        <v>2203</v>
      </c>
      <c r="C642" s="381" t="s">
        <v>2242</v>
      </c>
      <c r="D642" s="364" t="s">
        <v>86</v>
      </c>
      <c r="E642" s="363">
        <v>26024.95</v>
      </c>
      <c r="F642" s="387">
        <v>0</v>
      </c>
      <c r="G642" s="313">
        <f t="shared" si="37"/>
        <v>26024.95</v>
      </c>
      <c r="H642" s="383">
        <f t="shared" si="38"/>
        <v>26024.95</v>
      </c>
      <c r="I642" s="364">
        <v>45772</v>
      </c>
    </row>
    <row r="643" spans="1:9" x14ac:dyDescent="0.25">
      <c r="A643" s="381">
        <v>621</v>
      </c>
      <c r="B643" s="381" t="s">
        <v>2256</v>
      </c>
      <c r="C643" s="381" t="s">
        <v>2241</v>
      </c>
      <c r="D643" s="364" t="s">
        <v>86</v>
      </c>
      <c r="E643" s="363">
        <v>29760</v>
      </c>
      <c r="F643" s="387">
        <v>0</v>
      </c>
      <c r="G643" s="313">
        <f t="shared" si="37"/>
        <v>29760</v>
      </c>
      <c r="H643" s="383">
        <f t="shared" si="38"/>
        <v>29760</v>
      </c>
      <c r="I643" s="364">
        <v>45772</v>
      </c>
    </row>
    <row r="644" spans="1:9" x14ac:dyDescent="0.25">
      <c r="A644" s="381">
        <v>622</v>
      </c>
      <c r="B644" s="381" t="s">
        <v>2190</v>
      </c>
      <c r="C644" s="381" t="s">
        <v>2241</v>
      </c>
      <c r="D644" s="364" t="s">
        <v>86</v>
      </c>
      <c r="E644" s="363">
        <v>29900</v>
      </c>
      <c r="F644" s="387">
        <v>0</v>
      </c>
      <c r="G644" s="313">
        <f t="shared" si="37"/>
        <v>29900</v>
      </c>
      <c r="H644" s="383">
        <f t="shared" si="38"/>
        <v>29900</v>
      </c>
      <c r="I644" s="364">
        <v>45772</v>
      </c>
    </row>
    <row r="645" spans="1:9" x14ac:dyDescent="0.25">
      <c r="A645" s="381">
        <v>623</v>
      </c>
      <c r="B645" s="381" t="s">
        <v>2209</v>
      </c>
      <c r="C645" s="381" t="s">
        <v>2242</v>
      </c>
      <c r="D645" s="364" t="s">
        <v>86</v>
      </c>
      <c r="E645" s="363">
        <v>44585</v>
      </c>
      <c r="F645" s="387">
        <v>0</v>
      </c>
      <c r="G645" s="313">
        <f t="shared" si="37"/>
        <v>44585</v>
      </c>
      <c r="H645" s="383">
        <f t="shared" si="38"/>
        <v>44585</v>
      </c>
      <c r="I645" s="364">
        <v>45772</v>
      </c>
    </row>
    <row r="646" spans="1:9" x14ac:dyDescent="0.25">
      <c r="A646" s="381">
        <v>624</v>
      </c>
      <c r="B646" s="381" t="s">
        <v>2210</v>
      </c>
      <c r="C646" s="381" t="s">
        <v>2242</v>
      </c>
      <c r="D646" s="364" t="s">
        <v>86</v>
      </c>
      <c r="E646" s="363">
        <v>92572.5</v>
      </c>
      <c r="F646" s="387">
        <v>0</v>
      </c>
      <c r="G646" s="313">
        <f t="shared" si="37"/>
        <v>92572.5</v>
      </c>
      <c r="H646" s="383">
        <f t="shared" si="38"/>
        <v>92572.5</v>
      </c>
      <c r="I646" s="364">
        <v>45772</v>
      </c>
    </row>
    <row r="647" spans="1:9" x14ac:dyDescent="0.25">
      <c r="A647" s="381">
        <v>625</v>
      </c>
      <c r="B647" s="390" t="s">
        <v>2238</v>
      </c>
      <c r="C647" s="381" t="s">
        <v>2241</v>
      </c>
      <c r="D647" s="364" t="s">
        <v>86</v>
      </c>
      <c r="E647" s="363">
        <v>95054.2</v>
      </c>
      <c r="F647" s="387">
        <v>0</v>
      </c>
      <c r="G647" s="313">
        <f t="shared" si="37"/>
        <v>95054.2</v>
      </c>
      <c r="H647" s="383">
        <f t="shared" si="38"/>
        <v>95054.2</v>
      </c>
      <c r="I647" s="364">
        <v>45772</v>
      </c>
    </row>
    <row r="648" spans="1:9" x14ac:dyDescent="0.25">
      <c r="A648" s="381">
        <v>626</v>
      </c>
      <c r="B648" s="381" t="s">
        <v>2257</v>
      </c>
      <c r="C648" s="381" t="s">
        <v>2241</v>
      </c>
      <c r="D648" s="364" t="s">
        <v>86</v>
      </c>
      <c r="E648" s="363">
        <v>105957</v>
      </c>
      <c r="F648" s="387">
        <v>0</v>
      </c>
      <c r="G648" s="313">
        <f t="shared" si="37"/>
        <v>105957</v>
      </c>
      <c r="H648" s="383">
        <f t="shared" si="38"/>
        <v>105957</v>
      </c>
      <c r="I648" s="364">
        <v>45772</v>
      </c>
    </row>
    <row r="649" spans="1:9" x14ac:dyDescent="0.25">
      <c r="A649" s="381">
        <v>627</v>
      </c>
      <c r="B649" s="381" t="s">
        <v>2172</v>
      </c>
      <c r="C649" s="381" t="s">
        <v>2241</v>
      </c>
      <c r="D649" s="364" t="s">
        <v>86</v>
      </c>
      <c r="E649" s="363">
        <v>273750</v>
      </c>
      <c r="F649" s="387">
        <v>0</v>
      </c>
      <c r="G649" s="313">
        <f t="shared" si="37"/>
        <v>273750</v>
      </c>
      <c r="H649" s="383">
        <f t="shared" si="38"/>
        <v>273750</v>
      </c>
      <c r="I649" s="364">
        <v>45772</v>
      </c>
    </row>
    <row r="650" spans="1:9" x14ac:dyDescent="0.25">
      <c r="A650" s="381">
        <v>628</v>
      </c>
      <c r="B650" s="390" t="s">
        <v>2238</v>
      </c>
      <c r="C650" s="381" t="s">
        <v>2241</v>
      </c>
      <c r="D650" s="364" t="s">
        <v>86</v>
      </c>
      <c r="E650" s="363">
        <v>336707.7</v>
      </c>
      <c r="F650" s="387">
        <v>0</v>
      </c>
      <c r="G650" s="313">
        <f t="shared" si="37"/>
        <v>336707.7</v>
      </c>
      <c r="H650" s="383">
        <f t="shared" si="38"/>
        <v>336707.7</v>
      </c>
      <c r="I650" s="364">
        <v>45772</v>
      </c>
    </row>
    <row r="651" spans="1:9" x14ac:dyDescent="0.25">
      <c r="A651" s="381">
        <v>629</v>
      </c>
      <c r="B651" s="381" t="s">
        <v>2208</v>
      </c>
      <c r="C651" s="381" t="s">
        <v>2241</v>
      </c>
      <c r="D651" s="364" t="s">
        <v>86</v>
      </c>
      <c r="E651" s="363">
        <v>1022049.7</v>
      </c>
      <c r="F651" s="387">
        <v>0</v>
      </c>
      <c r="G651" s="313">
        <f t="shared" si="37"/>
        <v>1022049.7</v>
      </c>
      <c r="H651" s="383">
        <f t="shared" si="38"/>
        <v>1022049.7</v>
      </c>
      <c r="I651" s="364">
        <v>45772</v>
      </c>
    </row>
    <row r="652" spans="1:9" x14ac:dyDescent="0.25">
      <c r="A652" s="381">
        <v>630</v>
      </c>
      <c r="B652" s="381" t="s">
        <v>2180</v>
      </c>
      <c r="C652" s="381" t="s">
        <v>2223</v>
      </c>
      <c r="D652" s="364" t="s">
        <v>86</v>
      </c>
      <c r="E652" s="363">
        <v>7045682.9000000004</v>
      </c>
      <c r="F652" s="387">
        <v>0</v>
      </c>
      <c r="G652" s="313">
        <f t="shared" si="37"/>
        <v>7045682.9000000004</v>
      </c>
      <c r="H652" s="383">
        <f t="shared" si="38"/>
        <v>7045682.9000000004</v>
      </c>
      <c r="I652" s="364">
        <v>45772</v>
      </c>
    </row>
    <row r="653" spans="1:9" x14ac:dyDescent="0.25">
      <c r="A653" s="381">
        <v>631</v>
      </c>
      <c r="B653" s="381" t="s">
        <v>2178</v>
      </c>
      <c r="C653" s="381" t="s">
        <v>2223</v>
      </c>
      <c r="D653" s="364" t="s">
        <v>86</v>
      </c>
      <c r="E653" s="363">
        <v>7930168.4500000002</v>
      </c>
      <c r="F653" s="387">
        <v>0</v>
      </c>
      <c r="G653" s="313">
        <f t="shared" si="37"/>
        <v>7930168.4500000002</v>
      </c>
      <c r="H653" s="383">
        <f t="shared" si="38"/>
        <v>7930168.4500000002</v>
      </c>
      <c r="I653" s="364">
        <v>45772</v>
      </c>
    </row>
    <row r="654" spans="1:9" x14ac:dyDescent="0.25">
      <c r="A654" s="381">
        <v>632</v>
      </c>
      <c r="B654" s="381" t="s">
        <v>2239</v>
      </c>
      <c r="C654" s="381" t="s">
        <v>2179</v>
      </c>
      <c r="D654" s="391" t="s">
        <v>87</v>
      </c>
      <c r="E654" s="363">
        <v>527200</v>
      </c>
      <c r="F654" s="387">
        <v>0</v>
      </c>
      <c r="G654" s="313">
        <f t="shared" si="37"/>
        <v>527200</v>
      </c>
      <c r="H654" s="383">
        <f t="shared" si="38"/>
        <v>527200</v>
      </c>
      <c r="I654" s="364">
        <v>45772</v>
      </c>
    </row>
    <row r="655" spans="1:9" x14ac:dyDescent="0.25">
      <c r="A655" s="381">
        <v>633</v>
      </c>
      <c r="B655" s="381" t="s">
        <v>2258</v>
      </c>
      <c r="C655" s="381" t="s">
        <v>2179</v>
      </c>
      <c r="D655" s="391" t="s">
        <v>87</v>
      </c>
      <c r="E655" s="363">
        <v>667400</v>
      </c>
      <c r="F655" s="387">
        <v>0</v>
      </c>
      <c r="G655" s="313">
        <f t="shared" si="37"/>
        <v>667400</v>
      </c>
      <c r="H655" s="383">
        <f t="shared" si="38"/>
        <v>667400</v>
      </c>
      <c r="I655" s="364">
        <v>45772</v>
      </c>
    </row>
    <row r="656" spans="1:9" x14ac:dyDescent="0.25">
      <c r="A656" s="381">
        <v>634</v>
      </c>
      <c r="B656" s="381" t="s">
        <v>2153</v>
      </c>
      <c r="C656" s="381" t="s">
        <v>2241</v>
      </c>
      <c r="D656" s="364" t="s">
        <v>88</v>
      </c>
      <c r="E656" s="363">
        <v>360</v>
      </c>
      <c r="F656" s="392">
        <v>0</v>
      </c>
      <c r="G656" s="294">
        <f t="shared" ref="G656:G719" si="39">+E656-F656</f>
        <v>360</v>
      </c>
      <c r="H656" s="383">
        <f t="shared" si="38"/>
        <v>360</v>
      </c>
      <c r="I656" s="364">
        <v>45772</v>
      </c>
    </row>
    <row r="657" spans="1:9" x14ac:dyDescent="0.25">
      <c r="A657" s="381">
        <v>635</v>
      </c>
      <c r="B657" s="381" t="s">
        <v>2181</v>
      </c>
      <c r="C657" s="381" t="s">
        <v>2241</v>
      </c>
      <c r="D657" s="364" t="s">
        <v>88</v>
      </c>
      <c r="E657" s="363">
        <v>480</v>
      </c>
      <c r="F657" s="387">
        <v>0</v>
      </c>
      <c r="G657" s="294">
        <f t="shared" si="39"/>
        <v>480</v>
      </c>
      <c r="H657" s="383">
        <f t="shared" si="38"/>
        <v>480</v>
      </c>
      <c r="I657" s="364">
        <v>45772</v>
      </c>
    </row>
    <row r="658" spans="1:9" x14ac:dyDescent="0.25">
      <c r="A658" s="381">
        <v>636</v>
      </c>
      <c r="B658" s="381" t="s">
        <v>2225</v>
      </c>
      <c r="C658" s="381" t="s">
        <v>2241</v>
      </c>
      <c r="D658" s="364" t="s">
        <v>88</v>
      </c>
      <c r="E658" s="363">
        <v>480</v>
      </c>
      <c r="F658" s="392">
        <v>0</v>
      </c>
      <c r="G658" s="294">
        <f t="shared" si="39"/>
        <v>480</v>
      </c>
      <c r="H658" s="383">
        <f t="shared" si="38"/>
        <v>480</v>
      </c>
      <c r="I658" s="364">
        <v>45772</v>
      </c>
    </row>
    <row r="659" spans="1:9" x14ac:dyDescent="0.25">
      <c r="A659" s="381">
        <v>637</v>
      </c>
      <c r="B659" s="381" t="s">
        <v>2159</v>
      </c>
      <c r="C659" s="381" t="s">
        <v>2154</v>
      </c>
      <c r="D659" s="381" t="s">
        <v>88</v>
      </c>
      <c r="E659" s="363">
        <v>560</v>
      </c>
      <c r="F659" s="387">
        <v>0</v>
      </c>
      <c r="G659" s="294">
        <f t="shared" si="39"/>
        <v>560</v>
      </c>
      <c r="H659" s="383">
        <f t="shared" si="38"/>
        <v>560</v>
      </c>
      <c r="I659" s="364">
        <v>45772</v>
      </c>
    </row>
    <row r="660" spans="1:9" x14ac:dyDescent="0.25">
      <c r="A660" s="381">
        <v>638</v>
      </c>
      <c r="B660" s="381" t="s">
        <v>2156</v>
      </c>
      <c r="C660" s="381" t="s">
        <v>2154</v>
      </c>
      <c r="D660" s="388" t="s">
        <v>88</v>
      </c>
      <c r="E660" s="363">
        <v>780</v>
      </c>
      <c r="F660" s="387">
        <v>0</v>
      </c>
      <c r="G660" s="294">
        <f t="shared" si="39"/>
        <v>780</v>
      </c>
      <c r="H660" s="383">
        <f t="shared" si="38"/>
        <v>780</v>
      </c>
      <c r="I660" s="364">
        <v>45772</v>
      </c>
    </row>
    <row r="661" spans="1:9" x14ac:dyDescent="0.25">
      <c r="A661" s="381">
        <v>639</v>
      </c>
      <c r="B661" s="381" t="s">
        <v>2173</v>
      </c>
      <c r="C661" s="381" t="s">
        <v>2242</v>
      </c>
      <c r="D661" s="364" t="s">
        <v>88</v>
      </c>
      <c r="E661" s="363">
        <v>880</v>
      </c>
      <c r="F661" s="392">
        <v>0</v>
      </c>
      <c r="G661" s="294">
        <f t="shared" si="39"/>
        <v>880</v>
      </c>
      <c r="H661" s="383">
        <f t="shared" si="38"/>
        <v>880</v>
      </c>
      <c r="I661" s="364">
        <v>45772</v>
      </c>
    </row>
    <row r="662" spans="1:9" x14ac:dyDescent="0.25">
      <c r="A662" s="381">
        <v>640</v>
      </c>
      <c r="B662" s="381" t="s">
        <v>2228</v>
      </c>
      <c r="C662" s="381" t="s">
        <v>2241</v>
      </c>
      <c r="D662" s="364" t="s">
        <v>88</v>
      </c>
      <c r="E662" s="363">
        <v>1120</v>
      </c>
      <c r="F662" s="363"/>
      <c r="G662" s="294">
        <f t="shared" si="39"/>
        <v>1120</v>
      </c>
      <c r="H662" s="383">
        <f t="shared" si="38"/>
        <v>1120</v>
      </c>
      <c r="I662" s="364">
        <v>45772</v>
      </c>
    </row>
    <row r="663" spans="1:9" x14ac:dyDescent="0.25">
      <c r="A663" s="381">
        <v>641</v>
      </c>
      <c r="B663" s="381" t="s">
        <v>2161</v>
      </c>
      <c r="C663" s="381" t="s">
        <v>2242</v>
      </c>
      <c r="D663" s="364" t="s">
        <v>88</v>
      </c>
      <c r="E663" s="363">
        <v>1270</v>
      </c>
      <c r="F663" s="392">
        <v>0</v>
      </c>
      <c r="G663" s="294">
        <f t="shared" si="39"/>
        <v>1270</v>
      </c>
      <c r="H663" s="383">
        <f t="shared" si="38"/>
        <v>1270</v>
      </c>
      <c r="I663" s="364">
        <v>45772</v>
      </c>
    </row>
    <row r="664" spans="1:9" x14ac:dyDescent="0.25">
      <c r="A664" s="381">
        <v>642</v>
      </c>
      <c r="B664" s="381" t="s">
        <v>2192</v>
      </c>
      <c r="C664" s="381" t="s">
        <v>2243</v>
      </c>
      <c r="D664" s="364" t="s">
        <v>88</v>
      </c>
      <c r="E664" s="363">
        <v>1454.05</v>
      </c>
      <c r="F664" s="387">
        <v>0</v>
      </c>
      <c r="G664" s="294">
        <f t="shared" si="39"/>
        <v>1454.05</v>
      </c>
      <c r="H664" s="383">
        <f t="shared" si="38"/>
        <v>1454.05</v>
      </c>
      <c r="I664" s="364">
        <v>45772</v>
      </c>
    </row>
    <row r="665" spans="1:9" x14ac:dyDescent="0.25">
      <c r="A665" s="381">
        <v>643</v>
      </c>
      <c r="B665" s="381" t="s">
        <v>2253</v>
      </c>
      <c r="C665" s="381" t="s">
        <v>2243</v>
      </c>
      <c r="D665" s="364" t="s">
        <v>88</v>
      </c>
      <c r="E665" s="363">
        <v>1455</v>
      </c>
      <c r="F665" s="387">
        <v>0</v>
      </c>
      <c r="G665" s="294">
        <f t="shared" si="39"/>
        <v>1455</v>
      </c>
      <c r="H665" s="383">
        <f t="shared" si="38"/>
        <v>1455</v>
      </c>
      <c r="I665" s="364">
        <v>45772</v>
      </c>
    </row>
    <row r="666" spans="1:9" x14ac:dyDescent="0.25">
      <c r="A666" s="381">
        <v>644</v>
      </c>
      <c r="B666" s="381" t="s">
        <v>2229</v>
      </c>
      <c r="C666" s="381" t="s">
        <v>2241</v>
      </c>
      <c r="D666" s="364" t="s">
        <v>88</v>
      </c>
      <c r="E666" s="363">
        <v>1600</v>
      </c>
      <c r="F666" s="387">
        <v>0</v>
      </c>
      <c r="G666" s="294">
        <f t="shared" si="39"/>
        <v>1600</v>
      </c>
      <c r="H666" s="383">
        <f t="shared" si="38"/>
        <v>1600</v>
      </c>
      <c r="I666" s="364">
        <v>45772</v>
      </c>
    </row>
    <row r="667" spans="1:9" x14ac:dyDescent="0.25">
      <c r="A667" s="381">
        <v>645</v>
      </c>
      <c r="B667" s="381" t="s">
        <v>2199</v>
      </c>
      <c r="C667" s="381" t="s">
        <v>2242</v>
      </c>
      <c r="D667" s="364" t="s">
        <v>88</v>
      </c>
      <c r="E667" s="363">
        <v>1610</v>
      </c>
      <c r="F667" s="387">
        <v>0</v>
      </c>
      <c r="G667" s="294">
        <f t="shared" si="39"/>
        <v>1610</v>
      </c>
      <c r="H667" s="383">
        <f t="shared" si="38"/>
        <v>1610</v>
      </c>
      <c r="I667" s="364">
        <v>45772</v>
      </c>
    </row>
    <row r="668" spans="1:9" x14ac:dyDescent="0.25">
      <c r="A668" s="381">
        <v>646</v>
      </c>
      <c r="B668" s="381" t="s">
        <v>2196</v>
      </c>
      <c r="C668" s="381" t="s">
        <v>2243</v>
      </c>
      <c r="D668" s="364" t="s">
        <v>88</v>
      </c>
      <c r="E668" s="363">
        <v>2425</v>
      </c>
      <c r="F668" s="387">
        <v>0</v>
      </c>
      <c r="G668" s="294">
        <f t="shared" si="39"/>
        <v>2425</v>
      </c>
      <c r="H668" s="383">
        <f t="shared" si="38"/>
        <v>2425</v>
      </c>
      <c r="I668" s="364">
        <v>45772</v>
      </c>
    </row>
    <row r="669" spans="1:9" x14ac:dyDescent="0.25">
      <c r="A669" s="381">
        <v>647</v>
      </c>
      <c r="B669" s="381" t="s">
        <v>2200</v>
      </c>
      <c r="C669" s="381" t="s">
        <v>2242</v>
      </c>
      <c r="D669" s="364" t="s">
        <v>88</v>
      </c>
      <c r="E669" s="363">
        <v>2535</v>
      </c>
      <c r="F669" s="392">
        <v>0</v>
      </c>
      <c r="G669" s="294">
        <f t="shared" si="39"/>
        <v>2535</v>
      </c>
      <c r="H669" s="383">
        <f t="shared" si="38"/>
        <v>2535</v>
      </c>
      <c r="I669" s="364">
        <v>45772</v>
      </c>
    </row>
    <row r="670" spans="1:9" x14ac:dyDescent="0.25">
      <c r="A670" s="381">
        <v>648</v>
      </c>
      <c r="B670" s="381" t="s">
        <v>2189</v>
      </c>
      <c r="C670" s="381" t="s">
        <v>2154</v>
      </c>
      <c r="D670" s="381" t="s">
        <v>88</v>
      </c>
      <c r="E670" s="363">
        <v>3240</v>
      </c>
      <c r="F670" s="387">
        <v>0</v>
      </c>
      <c r="G670" s="294">
        <f t="shared" si="39"/>
        <v>3240</v>
      </c>
      <c r="H670" s="383">
        <f t="shared" si="38"/>
        <v>3240</v>
      </c>
      <c r="I670" s="364">
        <v>45772</v>
      </c>
    </row>
    <row r="671" spans="1:9" x14ac:dyDescent="0.25">
      <c r="A671" s="381">
        <v>649</v>
      </c>
      <c r="B671" s="381" t="s">
        <v>2163</v>
      </c>
      <c r="C671" s="381" t="s">
        <v>2154</v>
      </c>
      <c r="D671" s="381" t="s">
        <v>88</v>
      </c>
      <c r="E671" s="363">
        <v>3340</v>
      </c>
      <c r="F671" s="387">
        <v>0</v>
      </c>
      <c r="G671" s="294">
        <f t="shared" si="39"/>
        <v>3340</v>
      </c>
      <c r="H671" s="383">
        <f t="shared" si="38"/>
        <v>3340</v>
      </c>
      <c r="I671" s="364">
        <v>45772</v>
      </c>
    </row>
    <row r="672" spans="1:9" x14ac:dyDescent="0.25">
      <c r="A672" s="381">
        <v>650</v>
      </c>
      <c r="B672" s="381" t="s">
        <v>2247</v>
      </c>
      <c r="C672" s="381" t="s">
        <v>2243</v>
      </c>
      <c r="D672" s="364" t="s">
        <v>88</v>
      </c>
      <c r="E672" s="363">
        <v>3467.75</v>
      </c>
      <c r="F672" s="387">
        <v>0</v>
      </c>
      <c r="G672" s="294">
        <f t="shared" si="39"/>
        <v>3467.75</v>
      </c>
      <c r="H672" s="383">
        <f t="shared" si="38"/>
        <v>3467.75</v>
      </c>
      <c r="I672" s="364">
        <v>45772</v>
      </c>
    </row>
    <row r="673" spans="1:9" x14ac:dyDescent="0.25">
      <c r="A673" s="381">
        <v>651</v>
      </c>
      <c r="B673" s="381" t="s">
        <v>2197</v>
      </c>
      <c r="C673" s="381" t="s">
        <v>2184</v>
      </c>
      <c r="D673" s="381" t="s">
        <v>88</v>
      </c>
      <c r="E673" s="363">
        <v>3763.35</v>
      </c>
      <c r="F673" s="387">
        <v>0</v>
      </c>
      <c r="G673" s="294">
        <f t="shared" si="39"/>
        <v>3763.35</v>
      </c>
      <c r="H673" s="383">
        <f t="shared" si="38"/>
        <v>3763.35</v>
      </c>
      <c r="I673" s="364">
        <v>45772</v>
      </c>
    </row>
    <row r="674" spans="1:9" x14ac:dyDescent="0.25">
      <c r="A674" s="381">
        <v>652</v>
      </c>
      <c r="B674" s="381" t="s">
        <v>2201</v>
      </c>
      <c r="C674" s="381" t="s">
        <v>2242</v>
      </c>
      <c r="D674" s="364" t="s">
        <v>88</v>
      </c>
      <c r="E674" s="363">
        <v>4980</v>
      </c>
      <c r="F674" s="387">
        <v>0</v>
      </c>
      <c r="G674" s="294">
        <f t="shared" si="39"/>
        <v>4980</v>
      </c>
      <c r="H674" s="383">
        <f t="shared" si="38"/>
        <v>4980</v>
      </c>
      <c r="I674" s="364">
        <v>45772</v>
      </c>
    </row>
    <row r="675" spans="1:9" x14ac:dyDescent="0.25">
      <c r="A675" s="381">
        <v>653</v>
      </c>
      <c r="B675" s="381" t="s">
        <v>2165</v>
      </c>
      <c r="C675" s="381" t="s">
        <v>2154</v>
      </c>
      <c r="D675" s="381" t="s">
        <v>88</v>
      </c>
      <c r="E675" s="363">
        <v>6900</v>
      </c>
      <c r="F675" s="387">
        <v>0</v>
      </c>
      <c r="G675" s="294">
        <f t="shared" si="39"/>
        <v>6900</v>
      </c>
      <c r="H675" s="383">
        <f t="shared" si="38"/>
        <v>6900</v>
      </c>
      <c r="I675" s="364">
        <v>45772</v>
      </c>
    </row>
    <row r="676" spans="1:9" x14ac:dyDescent="0.25">
      <c r="A676" s="381">
        <v>654</v>
      </c>
      <c r="B676" s="381" t="s">
        <v>2259</v>
      </c>
      <c r="C676" s="381" t="s">
        <v>2184</v>
      </c>
      <c r="D676" s="381" t="s">
        <v>88</v>
      </c>
      <c r="E676" s="363">
        <v>7017</v>
      </c>
      <c r="F676" s="363">
        <v>0</v>
      </c>
      <c r="G676" s="294">
        <f t="shared" si="39"/>
        <v>7017</v>
      </c>
      <c r="H676" s="383">
        <f t="shared" si="38"/>
        <v>7017</v>
      </c>
      <c r="I676" s="364">
        <v>45772</v>
      </c>
    </row>
    <row r="677" spans="1:9" x14ac:dyDescent="0.25">
      <c r="A677" s="381">
        <v>655</v>
      </c>
      <c r="B677" s="381" t="s">
        <v>2230</v>
      </c>
      <c r="C677" s="381" t="s">
        <v>2184</v>
      </c>
      <c r="D677" s="381" t="s">
        <v>88</v>
      </c>
      <c r="E677" s="363">
        <v>7195</v>
      </c>
      <c r="F677" s="387">
        <v>0</v>
      </c>
      <c r="G677" s="294">
        <f t="shared" si="39"/>
        <v>7195</v>
      </c>
      <c r="H677" s="383">
        <f t="shared" si="38"/>
        <v>7195</v>
      </c>
      <c r="I677" s="364">
        <v>45772</v>
      </c>
    </row>
    <row r="678" spans="1:9" x14ac:dyDescent="0.25">
      <c r="A678" s="381">
        <v>656</v>
      </c>
      <c r="B678" s="381" t="s">
        <v>2164</v>
      </c>
      <c r="C678" s="381" t="s">
        <v>2154</v>
      </c>
      <c r="D678" s="381" t="s">
        <v>88</v>
      </c>
      <c r="E678" s="363">
        <v>7805</v>
      </c>
      <c r="F678" s="387">
        <v>0</v>
      </c>
      <c r="G678" s="294">
        <f t="shared" si="39"/>
        <v>7805</v>
      </c>
      <c r="H678" s="383">
        <f t="shared" ref="H678:H741" si="40">G678</f>
        <v>7805</v>
      </c>
      <c r="I678" s="364">
        <v>45772</v>
      </c>
    </row>
    <row r="679" spans="1:9" x14ac:dyDescent="0.25">
      <c r="A679" s="381">
        <v>657</v>
      </c>
      <c r="B679" s="381" t="s">
        <v>2153</v>
      </c>
      <c r="C679" s="381" t="s">
        <v>2241</v>
      </c>
      <c r="D679" s="364" t="s">
        <v>89</v>
      </c>
      <c r="E679" s="363">
        <v>400</v>
      </c>
      <c r="F679" s="392">
        <v>0</v>
      </c>
      <c r="G679" s="294">
        <f t="shared" si="39"/>
        <v>400</v>
      </c>
      <c r="H679" s="383">
        <f t="shared" si="40"/>
        <v>400</v>
      </c>
      <c r="I679" s="364">
        <v>45772</v>
      </c>
    </row>
    <row r="680" spans="1:9" x14ac:dyDescent="0.25">
      <c r="A680" s="381">
        <v>658</v>
      </c>
      <c r="B680" s="381" t="s">
        <v>2181</v>
      </c>
      <c r="C680" s="381" t="s">
        <v>2241</v>
      </c>
      <c r="D680" s="364" t="s">
        <v>89</v>
      </c>
      <c r="E680" s="363">
        <v>480</v>
      </c>
      <c r="F680" s="387">
        <v>0</v>
      </c>
      <c r="G680" s="294">
        <f t="shared" si="39"/>
        <v>480</v>
      </c>
      <c r="H680" s="383">
        <f t="shared" si="40"/>
        <v>480</v>
      </c>
      <c r="I680" s="364">
        <v>45772</v>
      </c>
    </row>
    <row r="681" spans="1:9" x14ac:dyDescent="0.25">
      <c r="A681" s="381">
        <v>659</v>
      </c>
      <c r="B681" s="381" t="s">
        <v>2225</v>
      </c>
      <c r="C681" s="381" t="s">
        <v>2241</v>
      </c>
      <c r="D681" s="364" t="s">
        <v>89</v>
      </c>
      <c r="E681" s="363">
        <v>480</v>
      </c>
      <c r="F681" s="392">
        <v>0</v>
      </c>
      <c r="G681" s="294">
        <f t="shared" si="39"/>
        <v>480</v>
      </c>
      <c r="H681" s="383">
        <f t="shared" si="40"/>
        <v>480</v>
      </c>
      <c r="I681" s="364">
        <v>45772</v>
      </c>
    </row>
    <row r="682" spans="1:9" x14ac:dyDescent="0.25">
      <c r="A682" s="381">
        <v>660</v>
      </c>
      <c r="B682" s="381" t="s">
        <v>2159</v>
      </c>
      <c r="C682" s="381" t="s">
        <v>2154</v>
      </c>
      <c r="D682" s="381" t="s">
        <v>89</v>
      </c>
      <c r="E682" s="363">
        <v>560</v>
      </c>
      <c r="F682" s="387">
        <v>0</v>
      </c>
      <c r="G682" s="294">
        <f t="shared" si="39"/>
        <v>560</v>
      </c>
      <c r="H682" s="383">
        <f t="shared" si="40"/>
        <v>560</v>
      </c>
      <c r="I682" s="364">
        <v>45772</v>
      </c>
    </row>
    <row r="683" spans="1:9" x14ac:dyDescent="0.25">
      <c r="A683" s="381">
        <v>661</v>
      </c>
      <c r="B683" s="293" t="s">
        <v>2174</v>
      </c>
      <c r="C683" s="290" t="s">
        <v>2154</v>
      </c>
      <c r="D683" s="290" t="s">
        <v>89</v>
      </c>
      <c r="E683" s="294">
        <v>680</v>
      </c>
      <c r="F683" s="294">
        <v>0</v>
      </c>
      <c r="G683" s="294">
        <f t="shared" si="39"/>
        <v>680</v>
      </c>
      <c r="H683" s="383">
        <f t="shared" si="40"/>
        <v>680</v>
      </c>
      <c r="I683" s="364">
        <v>45772</v>
      </c>
    </row>
    <row r="684" spans="1:9" x14ac:dyDescent="0.25">
      <c r="A684" s="381">
        <v>662</v>
      </c>
      <c r="B684" s="381" t="s">
        <v>2156</v>
      </c>
      <c r="C684" s="381" t="s">
        <v>2154</v>
      </c>
      <c r="D684" s="388" t="s">
        <v>89</v>
      </c>
      <c r="E684" s="363">
        <v>700</v>
      </c>
      <c r="F684" s="387">
        <v>0</v>
      </c>
      <c r="G684" s="294">
        <f t="shared" si="39"/>
        <v>700</v>
      </c>
      <c r="H684" s="383">
        <f t="shared" si="40"/>
        <v>700</v>
      </c>
      <c r="I684" s="364">
        <v>45772</v>
      </c>
    </row>
    <row r="685" spans="1:9" x14ac:dyDescent="0.25">
      <c r="A685" s="381">
        <v>663</v>
      </c>
      <c r="B685" s="381" t="s">
        <v>2173</v>
      </c>
      <c r="C685" s="381" t="s">
        <v>2242</v>
      </c>
      <c r="D685" s="364" t="s">
        <v>89</v>
      </c>
      <c r="E685" s="363">
        <v>880</v>
      </c>
      <c r="F685" s="392">
        <v>0</v>
      </c>
      <c r="G685" s="294">
        <f t="shared" si="39"/>
        <v>880</v>
      </c>
      <c r="H685" s="383">
        <f t="shared" si="40"/>
        <v>880</v>
      </c>
      <c r="I685" s="364">
        <v>45772</v>
      </c>
    </row>
    <row r="686" spans="1:9" x14ac:dyDescent="0.25">
      <c r="A686" s="381">
        <v>664</v>
      </c>
      <c r="B686" s="381" t="s">
        <v>2228</v>
      </c>
      <c r="C686" s="381" t="s">
        <v>2241</v>
      </c>
      <c r="D686" s="364" t="s">
        <v>89</v>
      </c>
      <c r="E686" s="363">
        <v>1120</v>
      </c>
      <c r="F686" s="387">
        <v>0</v>
      </c>
      <c r="G686" s="294">
        <f t="shared" si="39"/>
        <v>1120</v>
      </c>
      <c r="H686" s="383">
        <f t="shared" si="40"/>
        <v>1120</v>
      </c>
      <c r="I686" s="364">
        <v>45772</v>
      </c>
    </row>
    <row r="687" spans="1:9" x14ac:dyDescent="0.25">
      <c r="A687" s="381">
        <v>665</v>
      </c>
      <c r="B687" s="381" t="s">
        <v>2192</v>
      </c>
      <c r="C687" s="381" t="s">
        <v>2243</v>
      </c>
      <c r="D687" s="364" t="s">
        <v>89</v>
      </c>
      <c r="E687" s="363">
        <v>1454.05</v>
      </c>
      <c r="F687" s="387">
        <v>0</v>
      </c>
      <c r="G687" s="294">
        <f t="shared" si="39"/>
        <v>1454.05</v>
      </c>
      <c r="H687" s="383">
        <f t="shared" si="40"/>
        <v>1454.05</v>
      </c>
      <c r="I687" s="364">
        <v>45772</v>
      </c>
    </row>
    <row r="688" spans="1:9" x14ac:dyDescent="0.25">
      <c r="A688" s="381">
        <v>666</v>
      </c>
      <c r="B688" s="381" t="s">
        <v>2253</v>
      </c>
      <c r="C688" s="381" t="s">
        <v>2243</v>
      </c>
      <c r="D688" s="364" t="s">
        <v>89</v>
      </c>
      <c r="E688" s="363">
        <v>1455</v>
      </c>
      <c r="F688" s="387">
        <v>0</v>
      </c>
      <c r="G688" s="294">
        <f t="shared" si="39"/>
        <v>1455</v>
      </c>
      <c r="H688" s="383">
        <f t="shared" si="40"/>
        <v>1455</v>
      </c>
      <c r="I688" s="364">
        <v>45772</v>
      </c>
    </row>
    <row r="689" spans="1:9" x14ac:dyDescent="0.25">
      <c r="A689" s="381">
        <v>667</v>
      </c>
      <c r="B689" s="381" t="s">
        <v>2229</v>
      </c>
      <c r="C689" s="381" t="s">
        <v>2241</v>
      </c>
      <c r="D689" s="364" t="s">
        <v>89</v>
      </c>
      <c r="E689" s="363">
        <v>1600</v>
      </c>
      <c r="F689" s="387">
        <v>0</v>
      </c>
      <c r="G689" s="294">
        <f t="shared" si="39"/>
        <v>1600</v>
      </c>
      <c r="H689" s="383">
        <f t="shared" si="40"/>
        <v>1600</v>
      </c>
      <c r="I689" s="364">
        <v>45772</v>
      </c>
    </row>
    <row r="690" spans="1:9" x14ac:dyDescent="0.25">
      <c r="A690" s="381">
        <v>668</v>
      </c>
      <c r="B690" s="381" t="s">
        <v>2196</v>
      </c>
      <c r="C690" s="381" t="s">
        <v>2243</v>
      </c>
      <c r="D690" s="364" t="s">
        <v>89</v>
      </c>
      <c r="E690" s="363">
        <v>2425</v>
      </c>
      <c r="F690" s="387">
        <v>0</v>
      </c>
      <c r="G690" s="294">
        <f t="shared" si="39"/>
        <v>2425</v>
      </c>
      <c r="H690" s="383">
        <f t="shared" si="40"/>
        <v>2425</v>
      </c>
      <c r="I690" s="364">
        <v>45772</v>
      </c>
    </row>
    <row r="691" spans="1:9" x14ac:dyDescent="0.25">
      <c r="A691" s="381">
        <v>669</v>
      </c>
      <c r="B691" s="381" t="s">
        <v>2189</v>
      </c>
      <c r="C691" s="381" t="s">
        <v>2154</v>
      </c>
      <c r="D691" s="381" t="s">
        <v>89</v>
      </c>
      <c r="E691" s="363">
        <v>2520</v>
      </c>
      <c r="F691" s="387">
        <v>0</v>
      </c>
      <c r="G691" s="294">
        <f t="shared" si="39"/>
        <v>2520</v>
      </c>
      <c r="H691" s="383">
        <f t="shared" si="40"/>
        <v>2520</v>
      </c>
      <c r="I691" s="364">
        <v>45772</v>
      </c>
    </row>
    <row r="692" spans="1:9" x14ac:dyDescent="0.25">
      <c r="A692" s="381">
        <v>670</v>
      </c>
      <c r="B692" s="381" t="s">
        <v>2254</v>
      </c>
      <c r="C692" s="381" t="s">
        <v>2241</v>
      </c>
      <c r="D692" s="364" t="s">
        <v>89</v>
      </c>
      <c r="E692" s="363">
        <v>2520</v>
      </c>
      <c r="F692" s="387">
        <v>0</v>
      </c>
      <c r="G692" s="294">
        <f t="shared" si="39"/>
        <v>2520</v>
      </c>
      <c r="H692" s="383">
        <f t="shared" si="40"/>
        <v>2520</v>
      </c>
      <c r="I692" s="364">
        <v>45772</v>
      </c>
    </row>
    <row r="693" spans="1:9" x14ac:dyDescent="0.25">
      <c r="A693" s="381">
        <v>671</v>
      </c>
      <c r="B693" s="381" t="s">
        <v>2200</v>
      </c>
      <c r="C693" s="381" t="s">
        <v>2242</v>
      </c>
      <c r="D693" s="364" t="s">
        <v>89</v>
      </c>
      <c r="E693" s="363">
        <v>2535</v>
      </c>
      <c r="F693" s="392">
        <v>0</v>
      </c>
      <c r="G693" s="294">
        <f t="shared" si="39"/>
        <v>2535</v>
      </c>
      <c r="H693" s="383">
        <f t="shared" si="40"/>
        <v>2535</v>
      </c>
      <c r="I693" s="364">
        <v>45772</v>
      </c>
    </row>
    <row r="694" spans="1:9" x14ac:dyDescent="0.25">
      <c r="A694" s="381">
        <v>672</v>
      </c>
      <c r="B694" s="381" t="s">
        <v>2163</v>
      </c>
      <c r="C694" s="381" t="s">
        <v>2154</v>
      </c>
      <c r="D694" s="381" t="s">
        <v>89</v>
      </c>
      <c r="E694" s="363">
        <v>3340</v>
      </c>
      <c r="F694" s="387">
        <v>0</v>
      </c>
      <c r="G694" s="294">
        <f t="shared" si="39"/>
        <v>3340</v>
      </c>
      <c r="H694" s="383">
        <f t="shared" si="40"/>
        <v>3340</v>
      </c>
      <c r="I694" s="364">
        <v>45772</v>
      </c>
    </row>
    <row r="695" spans="1:9" x14ac:dyDescent="0.25">
      <c r="A695" s="381">
        <v>673</v>
      </c>
      <c r="B695" s="381" t="s">
        <v>2247</v>
      </c>
      <c r="C695" s="381" t="s">
        <v>2243</v>
      </c>
      <c r="D695" s="364" t="s">
        <v>89</v>
      </c>
      <c r="E695" s="363">
        <v>3467.75</v>
      </c>
      <c r="F695" s="387">
        <v>0</v>
      </c>
      <c r="G695" s="294">
        <f t="shared" si="39"/>
        <v>3467.75</v>
      </c>
      <c r="H695" s="383">
        <f t="shared" si="40"/>
        <v>3467.75</v>
      </c>
      <c r="I695" s="364">
        <v>45772</v>
      </c>
    </row>
    <row r="696" spans="1:9" x14ac:dyDescent="0.25">
      <c r="A696" s="381">
        <v>674</v>
      </c>
      <c r="B696" s="381" t="s">
        <v>2197</v>
      </c>
      <c r="C696" s="381" t="s">
        <v>2184</v>
      </c>
      <c r="D696" s="381" t="s">
        <v>89</v>
      </c>
      <c r="E696" s="363">
        <v>3763.35</v>
      </c>
      <c r="F696" s="387">
        <v>0</v>
      </c>
      <c r="G696" s="294">
        <f t="shared" si="39"/>
        <v>3763.35</v>
      </c>
      <c r="H696" s="383">
        <f t="shared" si="40"/>
        <v>3763.35</v>
      </c>
      <c r="I696" s="364">
        <v>45772</v>
      </c>
    </row>
    <row r="697" spans="1:9" x14ac:dyDescent="0.25">
      <c r="A697" s="381">
        <v>675</v>
      </c>
      <c r="B697" s="381" t="s">
        <v>2201</v>
      </c>
      <c r="C697" s="381" t="s">
        <v>2242</v>
      </c>
      <c r="D697" s="364" t="s">
        <v>89</v>
      </c>
      <c r="E697" s="363">
        <v>4980</v>
      </c>
      <c r="F697" s="387">
        <v>0</v>
      </c>
      <c r="G697" s="294">
        <f t="shared" si="39"/>
        <v>4980</v>
      </c>
      <c r="H697" s="383">
        <f t="shared" si="40"/>
        <v>4980</v>
      </c>
      <c r="I697" s="364">
        <v>45772</v>
      </c>
    </row>
    <row r="698" spans="1:9" x14ac:dyDescent="0.25">
      <c r="A698" s="381">
        <v>676</v>
      </c>
      <c r="B698" s="381" t="s">
        <v>2165</v>
      </c>
      <c r="C698" s="381" t="s">
        <v>2154</v>
      </c>
      <c r="D698" s="381" t="s">
        <v>89</v>
      </c>
      <c r="E698" s="363">
        <v>6900</v>
      </c>
      <c r="F698" s="387">
        <v>0</v>
      </c>
      <c r="G698" s="294">
        <f t="shared" si="39"/>
        <v>6900</v>
      </c>
      <c r="H698" s="383">
        <f t="shared" si="40"/>
        <v>6900</v>
      </c>
      <c r="I698" s="364">
        <v>45772</v>
      </c>
    </row>
    <row r="699" spans="1:9" x14ac:dyDescent="0.25">
      <c r="A699" s="381">
        <v>677</v>
      </c>
      <c r="B699" s="381" t="s">
        <v>2259</v>
      </c>
      <c r="C699" s="381" t="s">
        <v>2184</v>
      </c>
      <c r="D699" s="381" t="s">
        <v>89</v>
      </c>
      <c r="E699" s="363">
        <v>7017</v>
      </c>
      <c r="F699" s="363">
        <v>0</v>
      </c>
      <c r="G699" s="294">
        <f t="shared" si="39"/>
        <v>7017</v>
      </c>
      <c r="H699" s="383">
        <f t="shared" si="40"/>
        <v>7017</v>
      </c>
      <c r="I699" s="364">
        <v>45772</v>
      </c>
    </row>
    <row r="700" spans="1:9" x14ac:dyDescent="0.25">
      <c r="A700" s="381">
        <v>678</v>
      </c>
      <c r="B700" s="381" t="s">
        <v>2230</v>
      </c>
      <c r="C700" s="381" t="s">
        <v>2184</v>
      </c>
      <c r="D700" s="381" t="s">
        <v>89</v>
      </c>
      <c r="E700" s="363">
        <v>7195.45</v>
      </c>
      <c r="F700" s="387">
        <v>0</v>
      </c>
      <c r="G700" s="294">
        <f t="shared" si="39"/>
        <v>7195.45</v>
      </c>
      <c r="H700" s="383">
        <f t="shared" si="40"/>
        <v>7195.45</v>
      </c>
      <c r="I700" s="364">
        <v>45772</v>
      </c>
    </row>
    <row r="701" spans="1:9" x14ac:dyDescent="0.25">
      <c r="A701" s="381">
        <v>679</v>
      </c>
      <c r="B701" s="381" t="s">
        <v>2260</v>
      </c>
      <c r="C701" s="381" t="s">
        <v>2162</v>
      </c>
      <c r="D701" s="381" t="s">
        <v>89</v>
      </c>
      <c r="E701" s="363">
        <v>7600</v>
      </c>
      <c r="F701" s="387">
        <v>0</v>
      </c>
      <c r="G701" s="294">
        <f t="shared" si="39"/>
        <v>7600</v>
      </c>
      <c r="H701" s="383">
        <f t="shared" si="40"/>
        <v>7600</v>
      </c>
      <c r="I701" s="364">
        <v>45772</v>
      </c>
    </row>
    <row r="702" spans="1:9" x14ac:dyDescent="0.25">
      <c r="A702" s="381">
        <v>680</v>
      </c>
      <c r="B702" s="381" t="s">
        <v>2164</v>
      </c>
      <c r="C702" s="381" t="s">
        <v>2154</v>
      </c>
      <c r="D702" s="381" t="s">
        <v>89</v>
      </c>
      <c r="E702" s="363">
        <v>7805</v>
      </c>
      <c r="F702" s="387">
        <v>0</v>
      </c>
      <c r="G702" s="294">
        <f t="shared" si="39"/>
        <v>7805</v>
      </c>
      <c r="H702" s="383">
        <f t="shared" si="40"/>
        <v>7805</v>
      </c>
      <c r="I702" s="364">
        <v>45772</v>
      </c>
    </row>
    <row r="703" spans="1:9" x14ac:dyDescent="0.25">
      <c r="A703" s="381">
        <v>681</v>
      </c>
      <c r="B703" s="381" t="s">
        <v>2153</v>
      </c>
      <c r="C703" s="381" t="s">
        <v>2241</v>
      </c>
      <c r="D703" s="364" t="s">
        <v>90</v>
      </c>
      <c r="E703" s="363">
        <v>360</v>
      </c>
      <c r="F703" s="392">
        <v>0</v>
      </c>
      <c r="G703" s="294">
        <f t="shared" si="39"/>
        <v>360</v>
      </c>
      <c r="H703" s="383">
        <f t="shared" si="40"/>
        <v>360</v>
      </c>
      <c r="I703" s="364">
        <v>45772</v>
      </c>
    </row>
    <row r="704" spans="1:9" x14ac:dyDescent="0.25">
      <c r="A704" s="381">
        <v>682</v>
      </c>
      <c r="B704" s="381" t="s">
        <v>2181</v>
      </c>
      <c r="C704" s="381" t="s">
        <v>2241</v>
      </c>
      <c r="D704" s="364" t="s">
        <v>90</v>
      </c>
      <c r="E704" s="363">
        <v>480</v>
      </c>
      <c r="F704" s="387">
        <v>0</v>
      </c>
      <c r="G704" s="294">
        <f t="shared" si="39"/>
        <v>480</v>
      </c>
      <c r="H704" s="383">
        <f t="shared" si="40"/>
        <v>480</v>
      </c>
      <c r="I704" s="364">
        <v>45772</v>
      </c>
    </row>
    <row r="705" spans="1:9" x14ac:dyDescent="0.25">
      <c r="A705" s="381">
        <v>683</v>
      </c>
      <c r="B705" s="381" t="s">
        <v>2225</v>
      </c>
      <c r="C705" s="381" t="s">
        <v>2241</v>
      </c>
      <c r="D705" s="364" t="s">
        <v>90</v>
      </c>
      <c r="E705" s="363">
        <v>480</v>
      </c>
      <c r="F705" s="392">
        <v>0</v>
      </c>
      <c r="G705" s="294">
        <f t="shared" si="39"/>
        <v>480</v>
      </c>
      <c r="H705" s="383">
        <f t="shared" si="40"/>
        <v>480</v>
      </c>
      <c r="I705" s="364">
        <v>45772</v>
      </c>
    </row>
    <row r="706" spans="1:9" x14ac:dyDescent="0.25">
      <c r="A706" s="381">
        <v>684</v>
      </c>
      <c r="B706" s="381" t="s">
        <v>2159</v>
      </c>
      <c r="C706" s="381" t="s">
        <v>2154</v>
      </c>
      <c r="D706" s="381" t="s">
        <v>90</v>
      </c>
      <c r="E706" s="363">
        <v>560</v>
      </c>
      <c r="F706" s="387">
        <v>0</v>
      </c>
      <c r="G706" s="294">
        <f t="shared" si="39"/>
        <v>560</v>
      </c>
      <c r="H706" s="383">
        <f t="shared" si="40"/>
        <v>560</v>
      </c>
      <c r="I706" s="364">
        <v>45772</v>
      </c>
    </row>
    <row r="707" spans="1:9" x14ac:dyDescent="0.25">
      <c r="A707" s="381">
        <v>685</v>
      </c>
      <c r="B707" s="293" t="s">
        <v>2174</v>
      </c>
      <c r="C707" s="290" t="s">
        <v>2154</v>
      </c>
      <c r="D707" s="290" t="s">
        <v>90</v>
      </c>
      <c r="E707" s="294">
        <v>680</v>
      </c>
      <c r="F707" s="294">
        <v>0</v>
      </c>
      <c r="G707" s="294">
        <f t="shared" si="39"/>
        <v>680</v>
      </c>
      <c r="H707" s="383">
        <f t="shared" si="40"/>
        <v>680</v>
      </c>
      <c r="I707" s="364">
        <v>45772</v>
      </c>
    </row>
    <row r="708" spans="1:9" x14ac:dyDescent="0.25">
      <c r="A708" s="381">
        <v>686</v>
      </c>
      <c r="B708" s="381" t="s">
        <v>2252</v>
      </c>
      <c r="C708" s="381" t="s">
        <v>2241</v>
      </c>
      <c r="D708" s="364" t="s">
        <v>90</v>
      </c>
      <c r="E708" s="363">
        <v>700</v>
      </c>
      <c r="F708" s="387">
        <v>0</v>
      </c>
      <c r="G708" s="294">
        <f t="shared" si="39"/>
        <v>700</v>
      </c>
      <c r="H708" s="383">
        <f t="shared" si="40"/>
        <v>700</v>
      </c>
      <c r="I708" s="364">
        <v>45772</v>
      </c>
    </row>
    <row r="709" spans="1:9" x14ac:dyDescent="0.25">
      <c r="A709" s="381">
        <v>687</v>
      </c>
      <c r="B709" s="381" t="s">
        <v>2173</v>
      </c>
      <c r="C709" s="381" t="s">
        <v>2242</v>
      </c>
      <c r="D709" s="364" t="s">
        <v>90</v>
      </c>
      <c r="E709" s="363">
        <v>880</v>
      </c>
      <c r="F709" s="392">
        <v>0</v>
      </c>
      <c r="G709" s="294">
        <f t="shared" si="39"/>
        <v>880</v>
      </c>
      <c r="H709" s="383">
        <f t="shared" si="40"/>
        <v>880</v>
      </c>
      <c r="I709" s="364">
        <v>45772</v>
      </c>
    </row>
    <row r="710" spans="1:9" x14ac:dyDescent="0.25">
      <c r="A710" s="381">
        <v>688</v>
      </c>
      <c r="B710" s="381" t="s">
        <v>2228</v>
      </c>
      <c r="C710" s="381" t="s">
        <v>2241</v>
      </c>
      <c r="D710" s="364" t="s">
        <v>90</v>
      </c>
      <c r="E710" s="363">
        <v>1120</v>
      </c>
      <c r="F710" s="387">
        <v>0</v>
      </c>
      <c r="G710" s="294">
        <f t="shared" si="39"/>
        <v>1120</v>
      </c>
      <c r="H710" s="383">
        <f t="shared" si="40"/>
        <v>1120</v>
      </c>
      <c r="I710" s="364">
        <v>45772</v>
      </c>
    </row>
    <row r="711" spans="1:9" x14ac:dyDescent="0.25">
      <c r="A711" s="381">
        <v>689</v>
      </c>
      <c r="B711" s="381" t="s">
        <v>2192</v>
      </c>
      <c r="C711" s="381" t="s">
        <v>2243</v>
      </c>
      <c r="D711" s="364" t="s">
        <v>90</v>
      </c>
      <c r="E711" s="363">
        <v>1454.05</v>
      </c>
      <c r="F711" s="387">
        <v>0</v>
      </c>
      <c r="G711" s="294">
        <f t="shared" si="39"/>
        <v>1454.05</v>
      </c>
      <c r="H711" s="383">
        <f t="shared" si="40"/>
        <v>1454.05</v>
      </c>
      <c r="I711" s="364">
        <v>45772</v>
      </c>
    </row>
    <row r="712" spans="1:9" x14ac:dyDescent="0.25">
      <c r="A712" s="381">
        <v>690</v>
      </c>
      <c r="B712" s="381" t="s">
        <v>2253</v>
      </c>
      <c r="C712" s="381" t="s">
        <v>2243</v>
      </c>
      <c r="D712" s="364" t="s">
        <v>90</v>
      </c>
      <c r="E712" s="363">
        <v>1455</v>
      </c>
      <c r="F712" s="387">
        <v>0</v>
      </c>
      <c r="G712" s="294">
        <f t="shared" si="39"/>
        <v>1455</v>
      </c>
      <c r="H712" s="383">
        <f t="shared" si="40"/>
        <v>1455</v>
      </c>
      <c r="I712" s="364">
        <v>45772</v>
      </c>
    </row>
    <row r="713" spans="1:9" x14ac:dyDescent="0.25">
      <c r="A713" s="381">
        <v>691</v>
      </c>
      <c r="B713" s="381" t="s">
        <v>2229</v>
      </c>
      <c r="C713" s="381" t="s">
        <v>2241</v>
      </c>
      <c r="D713" s="364" t="s">
        <v>90</v>
      </c>
      <c r="E713" s="363">
        <v>1600</v>
      </c>
      <c r="F713" s="387">
        <v>0</v>
      </c>
      <c r="G713" s="294">
        <f t="shared" si="39"/>
        <v>1600</v>
      </c>
      <c r="H713" s="383">
        <f t="shared" si="40"/>
        <v>1600</v>
      </c>
      <c r="I713" s="364">
        <v>45772</v>
      </c>
    </row>
    <row r="714" spans="1:9" x14ac:dyDescent="0.25">
      <c r="A714" s="381">
        <v>692</v>
      </c>
      <c r="B714" s="381" t="s">
        <v>2196</v>
      </c>
      <c r="C714" s="381" t="s">
        <v>2243</v>
      </c>
      <c r="D714" s="364" t="s">
        <v>90</v>
      </c>
      <c r="E714" s="363">
        <v>2425</v>
      </c>
      <c r="F714" s="387">
        <v>0</v>
      </c>
      <c r="G714" s="294">
        <f t="shared" si="39"/>
        <v>2425</v>
      </c>
      <c r="H714" s="383">
        <f t="shared" si="40"/>
        <v>2425</v>
      </c>
      <c r="I714" s="364">
        <v>45772</v>
      </c>
    </row>
    <row r="715" spans="1:9" x14ac:dyDescent="0.25">
      <c r="A715" s="381">
        <v>693</v>
      </c>
      <c r="B715" s="381" t="s">
        <v>2200</v>
      </c>
      <c r="C715" s="381" t="s">
        <v>2242</v>
      </c>
      <c r="D715" s="364" t="s">
        <v>90</v>
      </c>
      <c r="E715" s="363">
        <v>2535</v>
      </c>
      <c r="F715" s="392">
        <v>0</v>
      </c>
      <c r="G715" s="294">
        <f t="shared" si="39"/>
        <v>2535</v>
      </c>
      <c r="H715" s="383">
        <f t="shared" si="40"/>
        <v>2535</v>
      </c>
      <c r="I715" s="364">
        <v>45772</v>
      </c>
    </row>
    <row r="716" spans="1:9" x14ac:dyDescent="0.25">
      <c r="A716" s="381">
        <v>694</v>
      </c>
      <c r="B716" s="381" t="s">
        <v>2163</v>
      </c>
      <c r="C716" s="381" t="s">
        <v>2154</v>
      </c>
      <c r="D716" s="381" t="s">
        <v>90</v>
      </c>
      <c r="E716" s="363">
        <v>3340</v>
      </c>
      <c r="F716" s="387">
        <v>0</v>
      </c>
      <c r="G716" s="294">
        <f t="shared" si="39"/>
        <v>3340</v>
      </c>
      <c r="H716" s="383">
        <f t="shared" si="40"/>
        <v>3340</v>
      </c>
      <c r="I716" s="364">
        <v>45772</v>
      </c>
    </row>
    <row r="717" spans="1:9" x14ac:dyDescent="0.25">
      <c r="A717" s="381">
        <v>695</v>
      </c>
      <c r="B717" s="381" t="s">
        <v>2247</v>
      </c>
      <c r="C717" s="381" t="s">
        <v>2243</v>
      </c>
      <c r="D717" s="364" t="s">
        <v>90</v>
      </c>
      <c r="E717" s="363">
        <v>3467.75</v>
      </c>
      <c r="F717" s="387">
        <v>0</v>
      </c>
      <c r="G717" s="294">
        <f t="shared" si="39"/>
        <v>3467.75</v>
      </c>
      <c r="H717" s="383">
        <f t="shared" si="40"/>
        <v>3467.75</v>
      </c>
      <c r="I717" s="364">
        <v>45772</v>
      </c>
    </row>
    <row r="718" spans="1:9" x14ac:dyDescent="0.25">
      <c r="A718" s="381">
        <v>696</v>
      </c>
      <c r="B718" s="381" t="s">
        <v>2197</v>
      </c>
      <c r="C718" s="381" t="s">
        <v>2184</v>
      </c>
      <c r="D718" s="381" t="s">
        <v>90</v>
      </c>
      <c r="E718" s="363">
        <v>3763.35</v>
      </c>
      <c r="F718" s="387">
        <v>0</v>
      </c>
      <c r="G718" s="294">
        <f t="shared" si="39"/>
        <v>3763.35</v>
      </c>
      <c r="H718" s="383">
        <f t="shared" si="40"/>
        <v>3763.35</v>
      </c>
      <c r="I718" s="364">
        <v>45772</v>
      </c>
    </row>
    <row r="719" spans="1:9" x14ac:dyDescent="0.25">
      <c r="A719" s="381">
        <v>697</v>
      </c>
      <c r="B719" s="381" t="s">
        <v>2201</v>
      </c>
      <c r="C719" s="381" t="s">
        <v>2242</v>
      </c>
      <c r="D719" s="364" t="s">
        <v>90</v>
      </c>
      <c r="E719" s="363">
        <v>4980</v>
      </c>
      <c r="F719" s="387">
        <v>0</v>
      </c>
      <c r="G719" s="294">
        <f t="shared" si="39"/>
        <v>4980</v>
      </c>
      <c r="H719" s="383">
        <f t="shared" si="40"/>
        <v>4980</v>
      </c>
      <c r="I719" s="364">
        <v>45772</v>
      </c>
    </row>
    <row r="720" spans="1:9" x14ac:dyDescent="0.25">
      <c r="A720" s="381">
        <v>698</v>
      </c>
      <c r="B720" s="381" t="s">
        <v>2165</v>
      </c>
      <c r="C720" s="381" t="s">
        <v>2154</v>
      </c>
      <c r="D720" s="381" t="s">
        <v>90</v>
      </c>
      <c r="E720" s="363">
        <v>6900</v>
      </c>
      <c r="F720" s="387">
        <v>0</v>
      </c>
      <c r="G720" s="294">
        <f t="shared" ref="G720:G740" si="41">+E720-F720</f>
        <v>6900</v>
      </c>
      <c r="H720" s="383">
        <f t="shared" si="40"/>
        <v>6900</v>
      </c>
      <c r="I720" s="364">
        <v>45772</v>
      </c>
    </row>
    <row r="721" spans="1:9" x14ac:dyDescent="0.25">
      <c r="A721" s="381">
        <v>699</v>
      </c>
      <c r="B721" s="381" t="s">
        <v>2259</v>
      </c>
      <c r="C721" s="381" t="s">
        <v>2184</v>
      </c>
      <c r="D721" s="381" t="s">
        <v>90</v>
      </c>
      <c r="E721" s="363">
        <v>7017</v>
      </c>
      <c r="F721" s="363">
        <v>0</v>
      </c>
      <c r="G721" s="294">
        <f t="shared" si="41"/>
        <v>7017</v>
      </c>
      <c r="H721" s="383">
        <f t="shared" si="40"/>
        <v>7017</v>
      </c>
      <c r="I721" s="364">
        <v>45772</v>
      </c>
    </row>
    <row r="722" spans="1:9" x14ac:dyDescent="0.25">
      <c r="A722" s="381">
        <v>700</v>
      </c>
      <c r="B722" s="381" t="s">
        <v>2230</v>
      </c>
      <c r="C722" s="381" t="s">
        <v>2184</v>
      </c>
      <c r="D722" s="381" t="s">
        <v>90</v>
      </c>
      <c r="E722" s="363">
        <v>7195.45</v>
      </c>
      <c r="F722" s="387">
        <v>0</v>
      </c>
      <c r="G722" s="294">
        <f t="shared" si="41"/>
        <v>7195.45</v>
      </c>
      <c r="H722" s="383">
        <f t="shared" si="40"/>
        <v>7195.45</v>
      </c>
      <c r="I722" s="364">
        <v>45772</v>
      </c>
    </row>
    <row r="723" spans="1:9" x14ac:dyDescent="0.25">
      <c r="A723" s="381">
        <v>701</v>
      </c>
      <c r="B723" s="381" t="s">
        <v>2164</v>
      </c>
      <c r="C723" s="381" t="s">
        <v>2154</v>
      </c>
      <c r="D723" s="381" t="s">
        <v>90</v>
      </c>
      <c r="E723" s="363">
        <v>7805</v>
      </c>
      <c r="F723" s="387">
        <v>0</v>
      </c>
      <c r="G723" s="294">
        <f t="shared" si="41"/>
        <v>7805</v>
      </c>
      <c r="H723" s="383">
        <f t="shared" si="40"/>
        <v>7805</v>
      </c>
      <c r="I723" s="364">
        <v>45772</v>
      </c>
    </row>
    <row r="724" spans="1:9" x14ac:dyDescent="0.25">
      <c r="A724" s="381">
        <v>702</v>
      </c>
      <c r="B724" s="381" t="s">
        <v>2211</v>
      </c>
      <c r="C724" s="381" t="s">
        <v>2154</v>
      </c>
      <c r="D724" s="381" t="s">
        <v>90</v>
      </c>
      <c r="E724" s="363">
        <v>10920</v>
      </c>
      <c r="F724" s="387">
        <v>0</v>
      </c>
      <c r="G724" s="294">
        <f t="shared" si="41"/>
        <v>10920</v>
      </c>
      <c r="H724" s="383">
        <f t="shared" si="40"/>
        <v>10920</v>
      </c>
      <c r="I724" s="364">
        <v>45772</v>
      </c>
    </row>
    <row r="725" spans="1:9" x14ac:dyDescent="0.25">
      <c r="A725" s="381">
        <v>703</v>
      </c>
      <c r="B725" s="290" t="s">
        <v>2181</v>
      </c>
      <c r="C725" s="290" t="s">
        <v>2241</v>
      </c>
      <c r="D725" s="295" t="s">
        <v>91</v>
      </c>
      <c r="E725" s="294">
        <v>480</v>
      </c>
      <c r="F725" s="393">
        <v>0</v>
      </c>
      <c r="G725" s="294">
        <f t="shared" si="41"/>
        <v>480</v>
      </c>
      <c r="H725" s="313">
        <f t="shared" si="40"/>
        <v>480</v>
      </c>
      <c r="I725" s="364">
        <v>45772</v>
      </c>
    </row>
    <row r="726" spans="1:9" x14ac:dyDescent="0.25">
      <c r="A726" s="381">
        <v>704</v>
      </c>
      <c r="B726" s="381" t="s">
        <v>2225</v>
      </c>
      <c r="C726" s="381" t="s">
        <v>2241</v>
      </c>
      <c r="D726" s="364" t="s">
        <v>91</v>
      </c>
      <c r="E726" s="363">
        <v>480</v>
      </c>
      <c r="F726" s="392">
        <v>0</v>
      </c>
      <c r="G726" s="294">
        <f t="shared" si="41"/>
        <v>480</v>
      </c>
      <c r="H726" s="383">
        <f t="shared" si="40"/>
        <v>480</v>
      </c>
      <c r="I726" s="364">
        <v>45772</v>
      </c>
    </row>
    <row r="727" spans="1:9" x14ac:dyDescent="0.25">
      <c r="A727" s="381">
        <v>705</v>
      </c>
      <c r="B727" s="381" t="s">
        <v>2159</v>
      </c>
      <c r="C727" s="381" t="s">
        <v>2154</v>
      </c>
      <c r="D727" s="381" t="s">
        <v>91</v>
      </c>
      <c r="E727" s="363">
        <v>560</v>
      </c>
      <c r="F727" s="387">
        <v>0</v>
      </c>
      <c r="G727" s="294">
        <f t="shared" si="41"/>
        <v>560</v>
      </c>
      <c r="H727" s="383">
        <f t="shared" si="40"/>
        <v>560</v>
      </c>
      <c r="I727" s="364">
        <v>45772</v>
      </c>
    </row>
    <row r="728" spans="1:9" x14ac:dyDescent="0.25">
      <c r="A728" s="381">
        <v>706</v>
      </c>
      <c r="B728" s="293" t="s">
        <v>2174</v>
      </c>
      <c r="C728" s="290" t="s">
        <v>2154</v>
      </c>
      <c r="D728" s="290" t="s">
        <v>91</v>
      </c>
      <c r="E728" s="294">
        <v>680</v>
      </c>
      <c r="F728" s="294">
        <v>0</v>
      </c>
      <c r="G728" s="294">
        <f t="shared" si="41"/>
        <v>680</v>
      </c>
      <c r="H728" s="383">
        <f t="shared" si="40"/>
        <v>680</v>
      </c>
      <c r="I728" s="364">
        <v>45772</v>
      </c>
    </row>
    <row r="729" spans="1:9" x14ac:dyDescent="0.25">
      <c r="A729" s="381">
        <v>707</v>
      </c>
      <c r="B729" s="381" t="s">
        <v>2252</v>
      </c>
      <c r="C729" s="381" t="s">
        <v>2241</v>
      </c>
      <c r="D729" s="364" t="s">
        <v>91</v>
      </c>
      <c r="E729" s="363">
        <v>700</v>
      </c>
      <c r="F729" s="387">
        <v>0</v>
      </c>
      <c r="G729" s="294">
        <f t="shared" si="41"/>
        <v>700</v>
      </c>
      <c r="H729" s="383">
        <f t="shared" si="40"/>
        <v>700</v>
      </c>
      <c r="I729" s="364">
        <v>45772</v>
      </c>
    </row>
    <row r="730" spans="1:9" x14ac:dyDescent="0.25">
      <c r="A730" s="381">
        <v>708</v>
      </c>
      <c r="B730" s="381" t="s">
        <v>2228</v>
      </c>
      <c r="C730" s="381" t="s">
        <v>2241</v>
      </c>
      <c r="D730" s="364" t="s">
        <v>91</v>
      </c>
      <c r="E730" s="363">
        <v>1120</v>
      </c>
      <c r="F730" s="387">
        <v>0</v>
      </c>
      <c r="G730" s="294">
        <f t="shared" si="41"/>
        <v>1120</v>
      </c>
      <c r="H730" s="383">
        <f t="shared" si="40"/>
        <v>1120</v>
      </c>
      <c r="I730" s="364">
        <v>45772</v>
      </c>
    </row>
    <row r="731" spans="1:9" x14ac:dyDescent="0.25">
      <c r="A731" s="381">
        <v>709</v>
      </c>
      <c r="B731" s="381" t="s">
        <v>2192</v>
      </c>
      <c r="C731" s="381" t="s">
        <v>2243</v>
      </c>
      <c r="D731" s="364" t="s">
        <v>91</v>
      </c>
      <c r="E731" s="363">
        <v>1454.05</v>
      </c>
      <c r="F731" s="387">
        <v>0</v>
      </c>
      <c r="G731" s="294">
        <f t="shared" si="41"/>
        <v>1454.05</v>
      </c>
      <c r="H731" s="383">
        <f t="shared" si="40"/>
        <v>1454.05</v>
      </c>
      <c r="I731" s="364">
        <v>45772</v>
      </c>
    </row>
    <row r="732" spans="1:9" x14ac:dyDescent="0.25">
      <c r="A732" s="381">
        <v>710</v>
      </c>
      <c r="B732" s="381" t="s">
        <v>2229</v>
      </c>
      <c r="C732" s="381" t="s">
        <v>2241</v>
      </c>
      <c r="D732" s="364" t="s">
        <v>91</v>
      </c>
      <c r="E732" s="363">
        <v>1600</v>
      </c>
      <c r="F732" s="387">
        <v>0</v>
      </c>
      <c r="G732" s="294">
        <f t="shared" si="41"/>
        <v>1600</v>
      </c>
      <c r="H732" s="383">
        <f t="shared" si="40"/>
        <v>1600</v>
      </c>
      <c r="I732" s="364">
        <v>45772</v>
      </c>
    </row>
    <row r="733" spans="1:9" x14ac:dyDescent="0.25">
      <c r="A733" s="381">
        <v>711</v>
      </c>
      <c r="B733" s="290" t="s">
        <v>2240</v>
      </c>
      <c r="C733" s="290" t="s">
        <v>2154</v>
      </c>
      <c r="D733" s="290" t="s">
        <v>91</v>
      </c>
      <c r="E733" s="294">
        <v>2520</v>
      </c>
      <c r="F733" s="294"/>
      <c r="G733" s="294">
        <f t="shared" si="41"/>
        <v>2520</v>
      </c>
      <c r="H733" s="313">
        <f t="shared" si="40"/>
        <v>2520</v>
      </c>
      <c r="I733" s="364">
        <v>45772</v>
      </c>
    </row>
    <row r="734" spans="1:9" x14ac:dyDescent="0.25">
      <c r="A734" s="381">
        <v>712</v>
      </c>
      <c r="B734" s="381" t="s">
        <v>2163</v>
      </c>
      <c r="C734" s="381" t="s">
        <v>2154</v>
      </c>
      <c r="D734" s="381" t="s">
        <v>91</v>
      </c>
      <c r="E734" s="363">
        <v>3340</v>
      </c>
      <c r="F734" s="387">
        <v>0</v>
      </c>
      <c r="G734" s="294">
        <f t="shared" si="41"/>
        <v>3340</v>
      </c>
      <c r="H734" s="383">
        <f t="shared" si="40"/>
        <v>3340</v>
      </c>
      <c r="I734" s="364">
        <v>45772</v>
      </c>
    </row>
    <row r="735" spans="1:9" x14ac:dyDescent="0.25">
      <c r="A735" s="381">
        <v>713</v>
      </c>
      <c r="B735" s="381" t="s">
        <v>2247</v>
      </c>
      <c r="C735" s="381" t="s">
        <v>2243</v>
      </c>
      <c r="D735" s="364" t="s">
        <v>91</v>
      </c>
      <c r="E735" s="363">
        <v>3467.75</v>
      </c>
      <c r="F735" s="387">
        <v>0</v>
      </c>
      <c r="G735" s="294">
        <f t="shared" si="41"/>
        <v>3467.75</v>
      </c>
      <c r="H735" s="383">
        <f t="shared" si="40"/>
        <v>3467.75</v>
      </c>
      <c r="I735" s="364">
        <v>45772</v>
      </c>
    </row>
    <row r="736" spans="1:9" x14ac:dyDescent="0.25">
      <c r="A736" s="381">
        <v>714</v>
      </c>
      <c r="B736" s="381" t="s">
        <v>2197</v>
      </c>
      <c r="C736" s="381" t="s">
        <v>2184</v>
      </c>
      <c r="D736" s="381" t="s">
        <v>91</v>
      </c>
      <c r="E736" s="363">
        <v>3763.35</v>
      </c>
      <c r="F736" s="387">
        <v>0</v>
      </c>
      <c r="G736" s="294">
        <f t="shared" si="41"/>
        <v>3763.35</v>
      </c>
      <c r="H736" s="383">
        <f t="shared" si="40"/>
        <v>3763.35</v>
      </c>
      <c r="I736" s="364">
        <v>45772</v>
      </c>
    </row>
    <row r="737" spans="1:9" x14ac:dyDescent="0.25">
      <c r="A737" s="381">
        <v>715</v>
      </c>
      <c r="B737" s="381" t="s">
        <v>2201</v>
      </c>
      <c r="C737" s="381" t="s">
        <v>2242</v>
      </c>
      <c r="D737" s="364" t="s">
        <v>91</v>
      </c>
      <c r="E737" s="363">
        <v>4980</v>
      </c>
      <c r="F737" s="387">
        <v>0</v>
      </c>
      <c r="G737" s="294">
        <f t="shared" si="41"/>
        <v>4980</v>
      </c>
      <c r="H737" s="383">
        <f t="shared" si="40"/>
        <v>4980</v>
      </c>
      <c r="I737" s="364">
        <v>45772</v>
      </c>
    </row>
    <row r="738" spans="1:9" x14ac:dyDescent="0.25">
      <c r="A738" s="381">
        <v>716</v>
      </c>
      <c r="B738" s="381" t="s">
        <v>2165</v>
      </c>
      <c r="C738" s="381" t="s">
        <v>2154</v>
      </c>
      <c r="D738" s="381" t="s">
        <v>91</v>
      </c>
      <c r="E738" s="363">
        <v>6900</v>
      </c>
      <c r="F738" s="387">
        <v>0</v>
      </c>
      <c r="G738" s="294">
        <f t="shared" si="41"/>
        <v>6900</v>
      </c>
      <c r="H738" s="383">
        <f t="shared" si="40"/>
        <v>6900</v>
      </c>
      <c r="I738" s="364">
        <v>45772</v>
      </c>
    </row>
    <row r="739" spans="1:9" x14ac:dyDescent="0.25">
      <c r="A739" s="381">
        <v>717</v>
      </c>
      <c r="B739" s="381" t="s">
        <v>2259</v>
      </c>
      <c r="C739" s="381" t="s">
        <v>2184</v>
      </c>
      <c r="D739" s="381" t="s">
        <v>91</v>
      </c>
      <c r="E739" s="363">
        <v>7017</v>
      </c>
      <c r="F739" s="363">
        <v>0</v>
      </c>
      <c r="G739" s="294">
        <f t="shared" si="41"/>
        <v>7017</v>
      </c>
      <c r="H739" s="383">
        <f t="shared" si="40"/>
        <v>7017</v>
      </c>
      <c r="I739" s="364">
        <v>45772</v>
      </c>
    </row>
    <row r="740" spans="1:9" x14ac:dyDescent="0.25">
      <c r="A740" s="381">
        <v>718</v>
      </c>
      <c r="B740" s="381" t="s">
        <v>2164</v>
      </c>
      <c r="C740" s="381" t="s">
        <v>2154</v>
      </c>
      <c r="D740" s="381" t="s">
        <v>91</v>
      </c>
      <c r="E740" s="363">
        <v>7805</v>
      </c>
      <c r="F740" s="387">
        <v>0</v>
      </c>
      <c r="G740" s="294">
        <f t="shared" si="41"/>
        <v>7805</v>
      </c>
      <c r="H740" s="383">
        <f t="shared" si="40"/>
        <v>7805</v>
      </c>
      <c r="I740" s="364">
        <v>45772</v>
      </c>
    </row>
    <row r="741" spans="1:9" x14ac:dyDescent="0.25">
      <c r="A741" s="381">
        <v>719</v>
      </c>
      <c r="B741" s="381" t="s">
        <v>2208</v>
      </c>
      <c r="C741" s="381" t="s">
        <v>2179</v>
      </c>
      <c r="D741" s="391" t="s">
        <v>92</v>
      </c>
      <c r="E741" s="363">
        <v>1048915.31</v>
      </c>
      <c r="F741" s="387">
        <v>0</v>
      </c>
      <c r="G741" s="313">
        <f>E741-F741</f>
        <v>1048915.31</v>
      </c>
      <c r="H741" s="383">
        <f t="shared" si="40"/>
        <v>1048915.31</v>
      </c>
      <c r="I741" s="364">
        <v>45772</v>
      </c>
    </row>
    <row r="742" spans="1:9" x14ac:dyDescent="0.25">
      <c r="A742" s="381">
        <v>720</v>
      </c>
      <c r="B742" s="381" t="s">
        <v>2180</v>
      </c>
      <c r="C742" s="381" t="s">
        <v>2179</v>
      </c>
      <c r="D742" s="391" t="s">
        <v>87</v>
      </c>
      <c r="E742" s="363">
        <v>7006963.9000000004</v>
      </c>
      <c r="F742" s="387">
        <v>0</v>
      </c>
      <c r="G742" s="313">
        <f>E742-F742</f>
        <v>7006963.9000000004</v>
      </c>
      <c r="H742" s="383">
        <f t="shared" ref="H742" si="42">G742</f>
        <v>7006963.9000000004</v>
      </c>
      <c r="I742" s="364">
        <v>45772</v>
      </c>
    </row>
    <row r="743" spans="1:9" x14ac:dyDescent="0.25">
      <c r="A743" s="381"/>
      <c r="B743" s="381"/>
      <c r="C743" s="381"/>
      <c r="D743" s="391"/>
      <c r="E743" s="385">
        <f>SUM(E614:E742)</f>
        <v>34578507.760000005</v>
      </c>
      <c r="F743" s="385">
        <f t="shared" ref="F743:H743" si="43">SUM(F614:F742)</f>
        <v>0</v>
      </c>
      <c r="G743" s="385">
        <f t="shared" si="43"/>
        <v>34578507.760000005</v>
      </c>
      <c r="H743" s="385">
        <f t="shared" si="43"/>
        <v>34578507.760000005</v>
      </c>
      <c r="I743" s="364"/>
    </row>
    <row r="744" spans="1:9" x14ac:dyDescent="0.25">
      <c r="A744" s="423" t="s">
        <v>93</v>
      </c>
      <c r="B744" s="424"/>
      <c r="C744" s="424"/>
      <c r="D744" s="424"/>
      <c r="E744" s="424"/>
      <c r="F744" s="424"/>
      <c r="G744" s="424"/>
      <c r="H744" s="424"/>
      <c r="I744" s="425"/>
    </row>
    <row r="745" spans="1:9" x14ac:dyDescent="0.25">
      <c r="A745" s="381">
        <v>721</v>
      </c>
      <c r="B745" s="381" t="s">
        <v>2261</v>
      </c>
      <c r="C745" s="381" t="s">
        <v>2242</v>
      </c>
      <c r="D745" s="391" t="s">
        <v>87</v>
      </c>
      <c r="E745" s="363">
        <v>7586442.1500000004</v>
      </c>
      <c r="F745" s="394"/>
      <c r="G745" s="313">
        <f>E745-F745</f>
        <v>7586442.1500000004</v>
      </c>
      <c r="H745" s="383">
        <f>G745</f>
        <v>7586442.1500000004</v>
      </c>
      <c r="I745" s="364">
        <v>45802</v>
      </c>
    </row>
    <row r="746" spans="1:9" x14ac:dyDescent="0.25">
      <c r="A746" s="381">
        <v>722</v>
      </c>
      <c r="B746" s="381" t="s">
        <v>2178</v>
      </c>
      <c r="C746" s="381" t="s">
        <v>2179</v>
      </c>
      <c r="D746" s="391" t="s">
        <v>87</v>
      </c>
      <c r="E746" s="363">
        <v>8011829.9000000004</v>
      </c>
      <c r="F746" s="387">
        <v>0</v>
      </c>
      <c r="G746" s="313">
        <f>E746-F746</f>
        <v>8011829.9000000004</v>
      </c>
      <c r="H746" s="383">
        <f>G746</f>
        <v>8011829.9000000004</v>
      </c>
      <c r="I746" s="364">
        <v>45802</v>
      </c>
    </row>
    <row r="747" spans="1:9" x14ac:dyDescent="0.25">
      <c r="A747" s="381">
        <v>723</v>
      </c>
      <c r="B747" s="381" t="s">
        <v>2211</v>
      </c>
      <c r="C747" s="381" t="s">
        <v>2154</v>
      </c>
      <c r="D747" s="381" t="s">
        <v>88</v>
      </c>
      <c r="E747" s="363">
        <v>13400</v>
      </c>
      <c r="F747" s="387">
        <v>0</v>
      </c>
      <c r="G747" s="294">
        <f t="shared" ref="G747:G810" si="44">+E747-F747</f>
        <v>13400</v>
      </c>
      <c r="H747" s="383">
        <f t="shared" ref="H747:H810" si="45">G747</f>
        <v>13400</v>
      </c>
      <c r="I747" s="364">
        <v>45802</v>
      </c>
    </row>
    <row r="748" spans="1:9" x14ac:dyDescent="0.25">
      <c r="A748" s="381">
        <v>724</v>
      </c>
      <c r="B748" s="381" t="s">
        <v>2211</v>
      </c>
      <c r="C748" s="381" t="s">
        <v>2154</v>
      </c>
      <c r="D748" s="381" t="s">
        <v>89</v>
      </c>
      <c r="E748" s="363">
        <v>13400</v>
      </c>
      <c r="F748" s="387">
        <v>0</v>
      </c>
      <c r="G748" s="294">
        <f t="shared" si="44"/>
        <v>13400</v>
      </c>
      <c r="H748" s="383">
        <f t="shared" si="45"/>
        <v>13400</v>
      </c>
      <c r="I748" s="364">
        <v>45802</v>
      </c>
    </row>
    <row r="749" spans="1:9" x14ac:dyDescent="0.25">
      <c r="A749" s="381">
        <v>725</v>
      </c>
      <c r="B749" s="381" t="s">
        <v>2255</v>
      </c>
      <c r="C749" s="381" t="s">
        <v>2241</v>
      </c>
      <c r="D749" s="364" t="s">
        <v>90</v>
      </c>
      <c r="E749" s="363">
        <v>15616</v>
      </c>
      <c r="F749" s="387">
        <v>0</v>
      </c>
      <c r="G749" s="294">
        <f t="shared" si="44"/>
        <v>15616</v>
      </c>
      <c r="H749" s="383">
        <f t="shared" si="45"/>
        <v>15616</v>
      </c>
      <c r="I749" s="364">
        <v>45802</v>
      </c>
    </row>
    <row r="750" spans="1:9" x14ac:dyDescent="0.25">
      <c r="A750" s="381">
        <v>726</v>
      </c>
      <c r="B750" s="381" t="s">
        <v>2255</v>
      </c>
      <c r="C750" s="381" t="s">
        <v>2241</v>
      </c>
      <c r="D750" s="364" t="s">
        <v>91</v>
      </c>
      <c r="E750" s="363">
        <v>15616</v>
      </c>
      <c r="F750" s="387">
        <v>0</v>
      </c>
      <c r="G750" s="294">
        <f t="shared" si="44"/>
        <v>15616</v>
      </c>
      <c r="H750" s="383">
        <f t="shared" si="45"/>
        <v>15616</v>
      </c>
      <c r="I750" s="364">
        <v>45802</v>
      </c>
    </row>
    <row r="751" spans="1:9" x14ac:dyDescent="0.25">
      <c r="A751" s="381">
        <v>727</v>
      </c>
      <c r="B751" s="381" t="s">
        <v>2198</v>
      </c>
      <c r="C751" s="381" t="s">
        <v>2154</v>
      </c>
      <c r="D751" s="381" t="s">
        <v>91</v>
      </c>
      <c r="E751" s="363">
        <v>17020</v>
      </c>
      <c r="F751" s="387">
        <v>0</v>
      </c>
      <c r="G751" s="294">
        <f t="shared" si="44"/>
        <v>17020</v>
      </c>
      <c r="H751" s="383">
        <f t="shared" si="45"/>
        <v>17020</v>
      </c>
      <c r="I751" s="364">
        <v>45802</v>
      </c>
    </row>
    <row r="752" spans="1:9" x14ac:dyDescent="0.25">
      <c r="A752" s="381">
        <v>728</v>
      </c>
      <c r="B752" s="381" t="s">
        <v>2198</v>
      </c>
      <c r="C752" s="381" t="s">
        <v>2154</v>
      </c>
      <c r="D752" s="381" t="s">
        <v>89</v>
      </c>
      <c r="E752" s="363">
        <v>17250</v>
      </c>
      <c r="F752" s="387">
        <v>0</v>
      </c>
      <c r="G752" s="294">
        <f t="shared" si="44"/>
        <v>17250</v>
      </c>
      <c r="H752" s="383">
        <f t="shared" si="45"/>
        <v>17250</v>
      </c>
      <c r="I752" s="364">
        <v>45802</v>
      </c>
    </row>
    <row r="753" spans="1:9" x14ac:dyDescent="0.25">
      <c r="A753" s="381">
        <v>729</v>
      </c>
      <c r="B753" s="381" t="s">
        <v>2198</v>
      </c>
      <c r="C753" s="381" t="s">
        <v>2154</v>
      </c>
      <c r="D753" s="381" t="s">
        <v>90</v>
      </c>
      <c r="E753" s="363">
        <v>17250</v>
      </c>
      <c r="F753" s="387">
        <v>0</v>
      </c>
      <c r="G753" s="294">
        <f t="shared" si="44"/>
        <v>17250</v>
      </c>
      <c r="H753" s="383">
        <f t="shared" si="45"/>
        <v>17250</v>
      </c>
      <c r="I753" s="364">
        <v>45802</v>
      </c>
    </row>
    <row r="754" spans="1:9" x14ac:dyDescent="0.25">
      <c r="A754" s="381">
        <v>730</v>
      </c>
      <c r="B754" s="381" t="s">
        <v>2198</v>
      </c>
      <c r="C754" s="381" t="s">
        <v>2154</v>
      </c>
      <c r="D754" s="381" t="s">
        <v>88</v>
      </c>
      <c r="E754" s="363">
        <v>17480</v>
      </c>
      <c r="F754" s="387">
        <v>0</v>
      </c>
      <c r="G754" s="294">
        <f t="shared" si="44"/>
        <v>17480</v>
      </c>
      <c r="H754" s="383">
        <f t="shared" si="45"/>
        <v>17480</v>
      </c>
      <c r="I754" s="364">
        <v>45802</v>
      </c>
    </row>
    <row r="755" spans="1:9" x14ac:dyDescent="0.25">
      <c r="A755" s="381">
        <v>731</v>
      </c>
      <c r="B755" s="381" t="s">
        <v>2255</v>
      </c>
      <c r="C755" s="381" t="s">
        <v>2241</v>
      </c>
      <c r="D755" s="364" t="s">
        <v>89</v>
      </c>
      <c r="E755" s="363">
        <v>18922</v>
      </c>
      <c r="F755" s="387">
        <v>0</v>
      </c>
      <c r="G755" s="294">
        <f t="shared" si="44"/>
        <v>18922</v>
      </c>
      <c r="H755" s="383">
        <f t="shared" si="45"/>
        <v>18922</v>
      </c>
      <c r="I755" s="364">
        <v>45802</v>
      </c>
    </row>
    <row r="756" spans="1:9" x14ac:dyDescent="0.25">
      <c r="A756" s="381">
        <v>732</v>
      </c>
      <c r="B756" s="381" t="s">
        <v>2202</v>
      </c>
      <c r="C756" s="381" t="s">
        <v>2242</v>
      </c>
      <c r="D756" s="364" t="s">
        <v>88</v>
      </c>
      <c r="E756" s="363">
        <v>22227</v>
      </c>
      <c r="F756" s="363">
        <v>0</v>
      </c>
      <c r="G756" s="294">
        <f t="shared" si="44"/>
        <v>22227</v>
      </c>
      <c r="H756" s="383">
        <f t="shared" si="45"/>
        <v>22227</v>
      </c>
      <c r="I756" s="364">
        <v>45802</v>
      </c>
    </row>
    <row r="757" spans="1:9" x14ac:dyDescent="0.25">
      <c r="A757" s="381">
        <v>733</v>
      </c>
      <c r="B757" s="381" t="s">
        <v>2202</v>
      </c>
      <c r="C757" s="381" t="s">
        <v>2242</v>
      </c>
      <c r="D757" s="364" t="s">
        <v>89</v>
      </c>
      <c r="E757" s="363">
        <v>22227</v>
      </c>
      <c r="F757" s="363">
        <v>0</v>
      </c>
      <c r="G757" s="294">
        <f t="shared" si="44"/>
        <v>22227</v>
      </c>
      <c r="H757" s="383">
        <f t="shared" si="45"/>
        <v>22227</v>
      </c>
      <c r="I757" s="364">
        <v>45802</v>
      </c>
    </row>
    <row r="758" spans="1:9" x14ac:dyDescent="0.25">
      <c r="A758" s="381">
        <v>734</v>
      </c>
      <c r="B758" s="381" t="s">
        <v>2255</v>
      </c>
      <c r="C758" s="381" t="s">
        <v>2241</v>
      </c>
      <c r="D758" s="364" t="s">
        <v>88</v>
      </c>
      <c r="E758" s="363">
        <v>23277</v>
      </c>
      <c r="F758" s="387">
        <v>0</v>
      </c>
      <c r="G758" s="294">
        <f t="shared" si="44"/>
        <v>23277</v>
      </c>
      <c r="H758" s="383">
        <f t="shared" si="45"/>
        <v>23277</v>
      </c>
      <c r="I758" s="364">
        <v>45802</v>
      </c>
    </row>
    <row r="759" spans="1:9" x14ac:dyDescent="0.25">
      <c r="A759" s="381">
        <v>735</v>
      </c>
      <c r="B759" s="381" t="s">
        <v>2202</v>
      </c>
      <c r="C759" s="381" t="s">
        <v>2242</v>
      </c>
      <c r="D759" s="364" t="s">
        <v>90</v>
      </c>
      <c r="E759" s="363">
        <v>24704</v>
      </c>
      <c r="F759" s="363">
        <v>0</v>
      </c>
      <c r="G759" s="294">
        <f t="shared" si="44"/>
        <v>24704</v>
      </c>
      <c r="H759" s="383">
        <f t="shared" si="45"/>
        <v>24704</v>
      </c>
      <c r="I759" s="364">
        <v>45802</v>
      </c>
    </row>
    <row r="760" spans="1:9" x14ac:dyDescent="0.25">
      <c r="A760" s="381">
        <v>736</v>
      </c>
      <c r="B760" s="390" t="s">
        <v>2238</v>
      </c>
      <c r="C760" s="381" t="s">
        <v>2176</v>
      </c>
      <c r="D760" s="381" t="s">
        <v>89</v>
      </c>
      <c r="E760" s="363">
        <v>26747.4</v>
      </c>
      <c r="F760" s="387">
        <v>0</v>
      </c>
      <c r="G760" s="294">
        <f t="shared" si="44"/>
        <v>26747.4</v>
      </c>
      <c r="H760" s="383">
        <f t="shared" si="45"/>
        <v>26747.4</v>
      </c>
      <c r="I760" s="364">
        <v>45802</v>
      </c>
    </row>
    <row r="761" spans="1:9" x14ac:dyDescent="0.25">
      <c r="A761" s="381">
        <v>737</v>
      </c>
      <c r="B761" s="381" t="s">
        <v>2262</v>
      </c>
      <c r="C761" s="381" t="s">
        <v>2242</v>
      </c>
      <c r="D761" s="364" t="s">
        <v>90</v>
      </c>
      <c r="E761" s="363">
        <v>29569</v>
      </c>
      <c r="F761" s="363">
        <v>0</v>
      </c>
      <c r="G761" s="294">
        <f t="shared" si="44"/>
        <v>29569</v>
      </c>
      <c r="H761" s="383">
        <f t="shared" si="45"/>
        <v>29569</v>
      </c>
      <c r="I761" s="364">
        <v>45802</v>
      </c>
    </row>
    <row r="762" spans="1:9" x14ac:dyDescent="0.25">
      <c r="A762" s="381">
        <v>738</v>
      </c>
      <c r="B762" s="381" t="s">
        <v>2262</v>
      </c>
      <c r="C762" s="381" t="s">
        <v>2242</v>
      </c>
      <c r="D762" s="364" t="s">
        <v>89</v>
      </c>
      <c r="E762" s="363">
        <v>29683.1</v>
      </c>
      <c r="F762" s="363">
        <v>0</v>
      </c>
      <c r="G762" s="294">
        <f t="shared" si="44"/>
        <v>29683.1</v>
      </c>
      <c r="H762" s="383">
        <f t="shared" si="45"/>
        <v>29683.1</v>
      </c>
      <c r="I762" s="364">
        <v>45802</v>
      </c>
    </row>
    <row r="763" spans="1:9" x14ac:dyDescent="0.25">
      <c r="A763" s="381">
        <v>739</v>
      </c>
      <c r="B763" s="381" t="s">
        <v>2190</v>
      </c>
      <c r="C763" s="381" t="s">
        <v>2154</v>
      </c>
      <c r="D763" s="381" t="s">
        <v>91</v>
      </c>
      <c r="E763" s="363">
        <v>29720</v>
      </c>
      <c r="F763" s="387">
        <v>0</v>
      </c>
      <c r="G763" s="294">
        <f t="shared" si="44"/>
        <v>29720</v>
      </c>
      <c r="H763" s="383">
        <f t="shared" si="45"/>
        <v>29720</v>
      </c>
      <c r="I763" s="364">
        <v>45802</v>
      </c>
    </row>
    <row r="764" spans="1:9" x14ac:dyDescent="0.25">
      <c r="A764" s="381">
        <v>740</v>
      </c>
      <c r="B764" s="381" t="s">
        <v>2171</v>
      </c>
      <c r="C764" s="381" t="s">
        <v>2154</v>
      </c>
      <c r="D764" s="381" t="s">
        <v>88</v>
      </c>
      <c r="E764" s="363">
        <v>29760</v>
      </c>
      <c r="F764" s="387">
        <v>0</v>
      </c>
      <c r="G764" s="294">
        <f t="shared" si="44"/>
        <v>29760</v>
      </c>
      <c r="H764" s="383">
        <f t="shared" si="45"/>
        <v>29760</v>
      </c>
      <c r="I764" s="364">
        <v>45802</v>
      </c>
    </row>
    <row r="765" spans="1:9" x14ac:dyDescent="0.25">
      <c r="A765" s="381">
        <v>741</v>
      </c>
      <c r="B765" s="381" t="s">
        <v>2171</v>
      </c>
      <c r="C765" s="381" t="s">
        <v>2154</v>
      </c>
      <c r="D765" s="381" t="s">
        <v>89</v>
      </c>
      <c r="E765" s="363">
        <v>29760</v>
      </c>
      <c r="F765" s="387">
        <v>0</v>
      </c>
      <c r="G765" s="294">
        <f t="shared" si="44"/>
        <v>29760</v>
      </c>
      <c r="H765" s="383">
        <f t="shared" si="45"/>
        <v>29760</v>
      </c>
      <c r="I765" s="364">
        <v>45802</v>
      </c>
    </row>
    <row r="766" spans="1:9" x14ac:dyDescent="0.25">
      <c r="A766" s="381">
        <v>742</v>
      </c>
      <c r="B766" s="381" t="s">
        <v>2256</v>
      </c>
      <c r="C766" s="381" t="s">
        <v>2241</v>
      </c>
      <c r="D766" s="364" t="s">
        <v>90</v>
      </c>
      <c r="E766" s="363">
        <v>29760</v>
      </c>
      <c r="F766" s="387">
        <v>0</v>
      </c>
      <c r="G766" s="294">
        <f t="shared" si="44"/>
        <v>29760</v>
      </c>
      <c r="H766" s="383">
        <f t="shared" si="45"/>
        <v>29760</v>
      </c>
      <c r="I766" s="364">
        <v>45802</v>
      </c>
    </row>
    <row r="767" spans="1:9" x14ac:dyDescent="0.25">
      <c r="A767" s="381">
        <v>743</v>
      </c>
      <c r="B767" s="381" t="s">
        <v>2256</v>
      </c>
      <c r="C767" s="381" t="s">
        <v>2241</v>
      </c>
      <c r="D767" s="364" t="s">
        <v>91</v>
      </c>
      <c r="E767" s="363">
        <v>29760</v>
      </c>
      <c r="F767" s="387">
        <v>0</v>
      </c>
      <c r="G767" s="294">
        <f t="shared" si="44"/>
        <v>29760</v>
      </c>
      <c r="H767" s="383">
        <f t="shared" si="45"/>
        <v>29760</v>
      </c>
      <c r="I767" s="364">
        <v>45802</v>
      </c>
    </row>
    <row r="768" spans="1:9" x14ac:dyDescent="0.25">
      <c r="A768" s="381">
        <v>744</v>
      </c>
      <c r="B768" s="381" t="s">
        <v>2190</v>
      </c>
      <c r="C768" s="381" t="s">
        <v>2154</v>
      </c>
      <c r="D768" s="381" t="s">
        <v>88</v>
      </c>
      <c r="E768" s="363">
        <v>29900</v>
      </c>
      <c r="F768" s="387">
        <v>0</v>
      </c>
      <c r="G768" s="294">
        <f t="shared" si="44"/>
        <v>29900</v>
      </c>
      <c r="H768" s="383">
        <f t="shared" si="45"/>
        <v>29900</v>
      </c>
      <c r="I768" s="364">
        <v>45802</v>
      </c>
    </row>
    <row r="769" spans="1:9" x14ac:dyDescent="0.25">
      <c r="A769" s="381">
        <v>745</v>
      </c>
      <c r="B769" s="381" t="s">
        <v>2190</v>
      </c>
      <c r="C769" s="381" t="s">
        <v>2154</v>
      </c>
      <c r="D769" s="381" t="s">
        <v>89</v>
      </c>
      <c r="E769" s="363">
        <v>29900</v>
      </c>
      <c r="F769" s="387">
        <v>0</v>
      </c>
      <c r="G769" s="294">
        <f t="shared" si="44"/>
        <v>29900</v>
      </c>
      <c r="H769" s="383">
        <f t="shared" si="45"/>
        <v>29900</v>
      </c>
      <c r="I769" s="364">
        <v>45802</v>
      </c>
    </row>
    <row r="770" spans="1:9" x14ac:dyDescent="0.25">
      <c r="A770" s="381">
        <v>746</v>
      </c>
      <c r="B770" s="381" t="s">
        <v>2190</v>
      </c>
      <c r="C770" s="381" t="s">
        <v>2154</v>
      </c>
      <c r="D770" s="381" t="s">
        <v>90</v>
      </c>
      <c r="E770" s="363">
        <v>29900</v>
      </c>
      <c r="F770" s="387">
        <v>0</v>
      </c>
      <c r="G770" s="294">
        <f t="shared" si="44"/>
        <v>29900</v>
      </c>
      <c r="H770" s="383">
        <f t="shared" si="45"/>
        <v>29900</v>
      </c>
      <c r="I770" s="364">
        <v>45802</v>
      </c>
    </row>
    <row r="771" spans="1:9" x14ac:dyDescent="0.25">
      <c r="A771" s="381">
        <v>747</v>
      </c>
      <c r="B771" s="381" t="s">
        <v>2203</v>
      </c>
      <c r="C771" s="381" t="s">
        <v>2227</v>
      </c>
      <c r="D771" s="381" t="s">
        <v>90</v>
      </c>
      <c r="E771" s="363">
        <v>31284.85</v>
      </c>
      <c r="F771" s="387">
        <v>0</v>
      </c>
      <c r="G771" s="294">
        <f t="shared" si="44"/>
        <v>31284.85</v>
      </c>
      <c r="H771" s="383">
        <f t="shared" si="45"/>
        <v>31284.85</v>
      </c>
      <c r="I771" s="364">
        <v>45802</v>
      </c>
    </row>
    <row r="772" spans="1:9" x14ac:dyDescent="0.25">
      <c r="A772" s="381">
        <v>748</v>
      </c>
      <c r="B772" s="381" t="s">
        <v>2203</v>
      </c>
      <c r="C772" s="381" t="s">
        <v>2227</v>
      </c>
      <c r="D772" s="381" t="s">
        <v>89</v>
      </c>
      <c r="E772" s="363">
        <v>31398.2</v>
      </c>
      <c r="F772" s="387">
        <v>0</v>
      </c>
      <c r="G772" s="294">
        <f t="shared" si="44"/>
        <v>31398.2</v>
      </c>
      <c r="H772" s="383">
        <f t="shared" si="45"/>
        <v>31398.2</v>
      </c>
      <c r="I772" s="364">
        <v>45802</v>
      </c>
    </row>
    <row r="773" spans="1:9" x14ac:dyDescent="0.25">
      <c r="A773" s="381">
        <v>749</v>
      </c>
      <c r="B773" s="381" t="s">
        <v>2203</v>
      </c>
      <c r="C773" s="381" t="s">
        <v>2227</v>
      </c>
      <c r="D773" s="381" t="s">
        <v>88</v>
      </c>
      <c r="E773" s="363">
        <v>31511.55</v>
      </c>
      <c r="F773" s="387">
        <v>0</v>
      </c>
      <c r="G773" s="294">
        <f t="shared" si="44"/>
        <v>31511.55</v>
      </c>
      <c r="H773" s="383">
        <f t="shared" si="45"/>
        <v>31511.55</v>
      </c>
      <c r="I773" s="364">
        <v>45802</v>
      </c>
    </row>
    <row r="774" spans="1:9" x14ac:dyDescent="0.25">
      <c r="A774" s="381">
        <v>750</v>
      </c>
      <c r="B774" s="381" t="s">
        <v>2263</v>
      </c>
      <c r="C774" s="381" t="s">
        <v>2162</v>
      </c>
      <c r="D774" s="388" t="s">
        <v>90</v>
      </c>
      <c r="E774" s="363">
        <v>32042.5</v>
      </c>
      <c r="F774" s="387">
        <v>0</v>
      </c>
      <c r="G774" s="294">
        <f t="shared" si="44"/>
        <v>32042.5</v>
      </c>
      <c r="H774" s="383">
        <f t="shared" si="45"/>
        <v>32042.5</v>
      </c>
      <c r="I774" s="364">
        <v>45802</v>
      </c>
    </row>
    <row r="775" spans="1:9" x14ac:dyDescent="0.25">
      <c r="A775" s="381">
        <v>751</v>
      </c>
      <c r="B775" s="381" t="s">
        <v>2263</v>
      </c>
      <c r="C775" s="381" t="s">
        <v>2162</v>
      </c>
      <c r="D775" s="388" t="s">
        <v>89</v>
      </c>
      <c r="E775" s="363">
        <v>32157.5</v>
      </c>
      <c r="F775" s="387">
        <v>0</v>
      </c>
      <c r="G775" s="294">
        <f t="shared" si="44"/>
        <v>32157.5</v>
      </c>
      <c r="H775" s="383">
        <f t="shared" si="45"/>
        <v>32157.5</v>
      </c>
      <c r="I775" s="364">
        <v>45802</v>
      </c>
    </row>
    <row r="776" spans="1:9" x14ac:dyDescent="0.25">
      <c r="A776" s="381">
        <v>752</v>
      </c>
      <c r="B776" s="293" t="s">
        <v>2177</v>
      </c>
      <c r="C776" s="290" t="s">
        <v>2176</v>
      </c>
      <c r="D776" s="382" t="s">
        <v>90</v>
      </c>
      <c r="E776" s="294">
        <v>35209</v>
      </c>
      <c r="F776" s="363"/>
      <c r="G776" s="294">
        <f t="shared" si="44"/>
        <v>35209</v>
      </c>
      <c r="H776" s="383">
        <f t="shared" si="45"/>
        <v>35209</v>
      </c>
      <c r="I776" s="364">
        <v>45802</v>
      </c>
    </row>
    <row r="777" spans="1:9" x14ac:dyDescent="0.25">
      <c r="A777" s="381">
        <v>753</v>
      </c>
      <c r="B777" s="381" t="s">
        <v>2262</v>
      </c>
      <c r="C777" s="381" t="s">
        <v>2242</v>
      </c>
      <c r="D777" s="364" t="s">
        <v>88</v>
      </c>
      <c r="E777" s="363">
        <v>37837.199999999997</v>
      </c>
      <c r="F777" s="363">
        <v>0</v>
      </c>
      <c r="G777" s="294">
        <f t="shared" si="44"/>
        <v>37837.199999999997</v>
      </c>
      <c r="H777" s="383">
        <f t="shared" si="45"/>
        <v>37837.199999999997</v>
      </c>
      <c r="I777" s="364">
        <v>45802</v>
      </c>
    </row>
    <row r="778" spans="1:9" x14ac:dyDescent="0.25">
      <c r="A778" s="381">
        <v>754</v>
      </c>
      <c r="B778" s="381" t="s">
        <v>2263</v>
      </c>
      <c r="C778" s="381" t="s">
        <v>2162</v>
      </c>
      <c r="D778" s="388" t="s">
        <v>88</v>
      </c>
      <c r="E778" s="363">
        <v>40566</v>
      </c>
      <c r="F778" s="387">
        <v>0</v>
      </c>
      <c r="G778" s="294">
        <f t="shared" si="44"/>
        <v>40566</v>
      </c>
      <c r="H778" s="383">
        <f t="shared" si="45"/>
        <v>40566</v>
      </c>
      <c r="I778" s="364">
        <v>45802</v>
      </c>
    </row>
    <row r="779" spans="1:9" x14ac:dyDescent="0.25">
      <c r="A779" s="381">
        <v>755</v>
      </c>
      <c r="B779" s="381" t="s">
        <v>2209</v>
      </c>
      <c r="C779" s="381" t="s">
        <v>2227</v>
      </c>
      <c r="D779" s="381" t="s">
        <v>90</v>
      </c>
      <c r="E779" s="363">
        <v>43480</v>
      </c>
      <c r="F779" s="387">
        <v>0</v>
      </c>
      <c r="G779" s="294">
        <f t="shared" si="44"/>
        <v>43480</v>
      </c>
      <c r="H779" s="383">
        <f t="shared" si="45"/>
        <v>43480</v>
      </c>
      <c r="I779" s="364">
        <v>45802</v>
      </c>
    </row>
    <row r="780" spans="1:9" x14ac:dyDescent="0.25">
      <c r="A780" s="381">
        <v>756</v>
      </c>
      <c r="B780" s="381" t="s">
        <v>2209</v>
      </c>
      <c r="C780" s="381" t="s">
        <v>2227</v>
      </c>
      <c r="D780" s="381" t="s">
        <v>89</v>
      </c>
      <c r="E780" s="363">
        <v>43755</v>
      </c>
      <c r="F780" s="387">
        <v>0</v>
      </c>
      <c r="G780" s="294">
        <f t="shared" si="44"/>
        <v>43755</v>
      </c>
      <c r="H780" s="383">
        <f t="shared" si="45"/>
        <v>43755</v>
      </c>
      <c r="I780" s="364">
        <v>45802</v>
      </c>
    </row>
    <row r="781" spans="1:9" x14ac:dyDescent="0.25">
      <c r="A781" s="381">
        <v>757</v>
      </c>
      <c r="B781" s="381" t="s">
        <v>2209</v>
      </c>
      <c r="C781" s="381" t="s">
        <v>2227</v>
      </c>
      <c r="D781" s="381" t="s">
        <v>88</v>
      </c>
      <c r="E781" s="363">
        <v>44030</v>
      </c>
      <c r="F781" s="387">
        <v>0</v>
      </c>
      <c r="G781" s="294">
        <f t="shared" si="44"/>
        <v>44030</v>
      </c>
      <c r="H781" s="383">
        <f t="shared" si="45"/>
        <v>44030</v>
      </c>
      <c r="I781" s="364">
        <v>45802</v>
      </c>
    </row>
    <row r="782" spans="1:9" x14ac:dyDescent="0.25">
      <c r="A782" s="381">
        <v>758</v>
      </c>
      <c r="B782" s="293" t="s">
        <v>2204</v>
      </c>
      <c r="C782" s="290" t="s">
        <v>2179</v>
      </c>
      <c r="D782" s="290" t="s">
        <v>90</v>
      </c>
      <c r="E782" s="294">
        <v>44800</v>
      </c>
      <c r="F782" s="294">
        <v>0</v>
      </c>
      <c r="G782" s="294">
        <f t="shared" si="44"/>
        <v>44800</v>
      </c>
      <c r="H782" s="383">
        <f t="shared" si="45"/>
        <v>44800</v>
      </c>
      <c r="I782" s="364">
        <v>45802</v>
      </c>
    </row>
    <row r="783" spans="1:9" x14ac:dyDescent="0.25">
      <c r="A783" s="381">
        <v>759</v>
      </c>
      <c r="B783" s="293" t="s">
        <v>2204</v>
      </c>
      <c r="C783" s="290" t="s">
        <v>2179</v>
      </c>
      <c r="D783" s="290" t="s">
        <v>89</v>
      </c>
      <c r="E783" s="294">
        <v>45200</v>
      </c>
      <c r="F783" s="294">
        <v>0</v>
      </c>
      <c r="G783" s="294">
        <f t="shared" si="44"/>
        <v>45200</v>
      </c>
      <c r="H783" s="383">
        <f t="shared" si="45"/>
        <v>45200</v>
      </c>
      <c r="I783" s="364">
        <v>45802</v>
      </c>
    </row>
    <row r="784" spans="1:9" x14ac:dyDescent="0.25">
      <c r="A784" s="381">
        <v>760</v>
      </c>
      <c r="B784" s="381" t="s">
        <v>2264</v>
      </c>
      <c r="C784" s="381" t="s">
        <v>2227</v>
      </c>
      <c r="D784" s="381" t="s">
        <v>90</v>
      </c>
      <c r="E784" s="363">
        <v>49432.2</v>
      </c>
      <c r="F784" s="387">
        <v>0</v>
      </c>
      <c r="G784" s="294">
        <f t="shared" si="44"/>
        <v>49432.2</v>
      </c>
      <c r="H784" s="383">
        <f t="shared" si="45"/>
        <v>49432.2</v>
      </c>
      <c r="I784" s="364">
        <v>45802</v>
      </c>
    </row>
    <row r="785" spans="1:9" x14ac:dyDescent="0.25">
      <c r="A785" s="381">
        <v>761</v>
      </c>
      <c r="B785" s="381" t="s">
        <v>2264</v>
      </c>
      <c r="C785" s="381" t="s">
        <v>2227</v>
      </c>
      <c r="D785" s="381" t="s">
        <v>89</v>
      </c>
      <c r="E785" s="363">
        <v>49662.95</v>
      </c>
      <c r="F785" s="387">
        <v>0</v>
      </c>
      <c r="G785" s="294">
        <f t="shared" si="44"/>
        <v>49662.95</v>
      </c>
      <c r="H785" s="383">
        <f t="shared" si="45"/>
        <v>49662.95</v>
      </c>
      <c r="I785" s="364">
        <v>45802</v>
      </c>
    </row>
    <row r="786" spans="1:9" x14ac:dyDescent="0.25">
      <c r="A786" s="381">
        <v>762</v>
      </c>
      <c r="B786" s="381" t="s">
        <v>2265</v>
      </c>
      <c r="C786" s="381" t="s">
        <v>2168</v>
      </c>
      <c r="D786" s="381" t="s">
        <v>90</v>
      </c>
      <c r="E786" s="363">
        <v>52861.3</v>
      </c>
      <c r="F786" s="363">
        <v>0</v>
      </c>
      <c r="G786" s="294">
        <f t="shared" si="44"/>
        <v>52861.3</v>
      </c>
      <c r="H786" s="383">
        <f t="shared" si="45"/>
        <v>52861.3</v>
      </c>
      <c r="I786" s="364">
        <v>45802</v>
      </c>
    </row>
    <row r="787" spans="1:9" x14ac:dyDescent="0.25">
      <c r="A787" s="381">
        <v>763</v>
      </c>
      <c r="B787" s="381" t="s">
        <v>2265</v>
      </c>
      <c r="C787" s="381" t="s">
        <v>2168</v>
      </c>
      <c r="D787" s="381" t="s">
        <v>89</v>
      </c>
      <c r="E787" s="363">
        <v>52873.9</v>
      </c>
      <c r="F787" s="363">
        <v>0</v>
      </c>
      <c r="G787" s="294">
        <f t="shared" si="44"/>
        <v>52873.9</v>
      </c>
      <c r="H787" s="383">
        <f t="shared" si="45"/>
        <v>52873.9</v>
      </c>
      <c r="I787" s="364">
        <v>45802</v>
      </c>
    </row>
    <row r="788" spans="1:9" x14ac:dyDescent="0.25">
      <c r="A788" s="381">
        <v>764</v>
      </c>
      <c r="B788" s="381" t="s">
        <v>2265</v>
      </c>
      <c r="C788" s="381" t="s">
        <v>2168</v>
      </c>
      <c r="D788" s="381" t="s">
        <v>91</v>
      </c>
      <c r="E788" s="363">
        <v>53124.25</v>
      </c>
      <c r="F788" s="363">
        <v>0</v>
      </c>
      <c r="G788" s="294">
        <f t="shared" si="44"/>
        <v>53124.25</v>
      </c>
      <c r="H788" s="383">
        <f t="shared" si="45"/>
        <v>53124.25</v>
      </c>
      <c r="I788" s="364">
        <v>45802</v>
      </c>
    </row>
    <row r="789" spans="1:9" x14ac:dyDescent="0.25">
      <c r="A789" s="381">
        <v>765</v>
      </c>
      <c r="B789" s="381" t="s">
        <v>2265</v>
      </c>
      <c r="C789" s="381" t="s">
        <v>2168</v>
      </c>
      <c r="D789" s="381" t="s">
        <v>88</v>
      </c>
      <c r="E789" s="363">
        <v>57417.8</v>
      </c>
      <c r="F789" s="363">
        <v>0</v>
      </c>
      <c r="G789" s="294">
        <f t="shared" si="44"/>
        <v>57417.8</v>
      </c>
      <c r="H789" s="383">
        <f t="shared" si="45"/>
        <v>57417.8</v>
      </c>
      <c r="I789" s="364">
        <v>45802</v>
      </c>
    </row>
    <row r="790" spans="1:9" x14ac:dyDescent="0.25">
      <c r="A790" s="381">
        <v>766</v>
      </c>
      <c r="B790" s="381" t="s">
        <v>2210</v>
      </c>
      <c r="C790" s="381" t="s">
        <v>2227</v>
      </c>
      <c r="D790" s="381" t="s">
        <v>90</v>
      </c>
      <c r="E790" s="363">
        <v>83629.149999999994</v>
      </c>
      <c r="F790" s="387">
        <v>0</v>
      </c>
      <c r="G790" s="294">
        <f t="shared" si="44"/>
        <v>83629.149999999994</v>
      </c>
      <c r="H790" s="383">
        <f t="shared" si="45"/>
        <v>83629.149999999994</v>
      </c>
      <c r="I790" s="364">
        <v>45802</v>
      </c>
    </row>
    <row r="791" spans="1:9" x14ac:dyDescent="0.25">
      <c r="A791" s="381">
        <v>767</v>
      </c>
      <c r="B791" s="381" t="s">
        <v>2210</v>
      </c>
      <c r="C791" s="381" t="s">
        <v>2227</v>
      </c>
      <c r="D791" s="381" t="s">
        <v>89</v>
      </c>
      <c r="E791" s="363">
        <v>83683.600000000006</v>
      </c>
      <c r="F791" s="387">
        <v>0</v>
      </c>
      <c r="G791" s="294">
        <f t="shared" si="44"/>
        <v>83683.600000000006</v>
      </c>
      <c r="H791" s="383">
        <f t="shared" si="45"/>
        <v>83683.600000000006</v>
      </c>
      <c r="I791" s="364">
        <v>45802</v>
      </c>
    </row>
    <row r="792" spans="1:9" x14ac:dyDescent="0.25">
      <c r="A792" s="381">
        <v>768</v>
      </c>
      <c r="B792" s="381" t="s">
        <v>2266</v>
      </c>
      <c r="C792" s="381" t="s">
        <v>2243</v>
      </c>
      <c r="D792" s="364" t="s">
        <v>89</v>
      </c>
      <c r="E792" s="363">
        <v>88816.7</v>
      </c>
      <c r="F792" s="363">
        <v>0</v>
      </c>
      <c r="G792" s="294">
        <f t="shared" si="44"/>
        <v>88816.7</v>
      </c>
      <c r="H792" s="383">
        <f t="shared" si="45"/>
        <v>88816.7</v>
      </c>
      <c r="I792" s="364">
        <v>45802</v>
      </c>
    </row>
    <row r="793" spans="1:9" x14ac:dyDescent="0.25">
      <c r="A793" s="381">
        <v>769</v>
      </c>
      <c r="B793" s="381" t="s">
        <v>2266</v>
      </c>
      <c r="C793" s="381" t="s">
        <v>2243</v>
      </c>
      <c r="D793" s="364" t="s">
        <v>90</v>
      </c>
      <c r="E793" s="363">
        <v>88816.7</v>
      </c>
      <c r="F793" s="363">
        <v>0</v>
      </c>
      <c r="G793" s="294">
        <f t="shared" si="44"/>
        <v>88816.7</v>
      </c>
      <c r="H793" s="383">
        <f t="shared" si="45"/>
        <v>88816.7</v>
      </c>
      <c r="I793" s="364">
        <v>45802</v>
      </c>
    </row>
    <row r="794" spans="1:9" x14ac:dyDescent="0.25">
      <c r="A794" s="381">
        <v>770</v>
      </c>
      <c r="B794" s="381" t="s">
        <v>2266</v>
      </c>
      <c r="C794" s="381" t="s">
        <v>2243</v>
      </c>
      <c r="D794" s="364" t="s">
        <v>91</v>
      </c>
      <c r="E794" s="363">
        <v>88816.7</v>
      </c>
      <c r="F794" s="363">
        <v>0</v>
      </c>
      <c r="G794" s="294">
        <f t="shared" si="44"/>
        <v>88816.7</v>
      </c>
      <c r="H794" s="383">
        <f t="shared" si="45"/>
        <v>88816.7</v>
      </c>
      <c r="I794" s="364">
        <v>45802</v>
      </c>
    </row>
    <row r="795" spans="1:9" x14ac:dyDescent="0.25">
      <c r="A795" s="381">
        <v>771</v>
      </c>
      <c r="B795" s="381" t="s">
        <v>2266</v>
      </c>
      <c r="C795" s="381" t="s">
        <v>2243</v>
      </c>
      <c r="D795" s="364" t="s">
        <v>88</v>
      </c>
      <c r="E795" s="363">
        <v>93639.55</v>
      </c>
      <c r="F795" s="363">
        <v>0</v>
      </c>
      <c r="G795" s="294">
        <f t="shared" si="44"/>
        <v>93639.55</v>
      </c>
      <c r="H795" s="383">
        <f t="shared" si="45"/>
        <v>93639.55</v>
      </c>
      <c r="I795" s="364">
        <v>45802</v>
      </c>
    </row>
    <row r="796" spans="1:9" x14ac:dyDescent="0.25">
      <c r="A796" s="381">
        <v>772</v>
      </c>
      <c r="B796" s="390" t="s">
        <v>2238</v>
      </c>
      <c r="C796" s="381" t="s">
        <v>2176</v>
      </c>
      <c r="D796" s="381" t="s">
        <v>88</v>
      </c>
      <c r="E796" s="363">
        <v>101455</v>
      </c>
      <c r="F796" s="387">
        <v>0</v>
      </c>
      <c r="G796" s="294">
        <f t="shared" si="44"/>
        <v>101455</v>
      </c>
      <c r="H796" s="383">
        <f t="shared" si="45"/>
        <v>101455</v>
      </c>
      <c r="I796" s="364">
        <v>45802</v>
      </c>
    </row>
    <row r="797" spans="1:9" x14ac:dyDescent="0.25">
      <c r="A797" s="381">
        <v>773</v>
      </c>
      <c r="B797" s="390" t="s">
        <v>2267</v>
      </c>
      <c r="C797" s="381" t="s">
        <v>2222</v>
      </c>
      <c r="D797" s="381" t="s">
        <v>89</v>
      </c>
      <c r="E797" s="363">
        <v>105957</v>
      </c>
      <c r="F797" s="387">
        <v>0</v>
      </c>
      <c r="G797" s="294">
        <f t="shared" si="44"/>
        <v>105957</v>
      </c>
      <c r="H797" s="383">
        <f t="shared" si="45"/>
        <v>105957</v>
      </c>
      <c r="I797" s="364">
        <v>45802</v>
      </c>
    </row>
    <row r="798" spans="1:9" x14ac:dyDescent="0.25">
      <c r="A798" s="381">
        <v>774</v>
      </c>
      <c r="B798" s="381" t="s">
        <v>2250</v>
      </c>
      <c r="C798" s="381" t="s">
        <v>2241</v>
      </c>
      <c r="D798" s="364" t="s">
        <v>89</v>
      </c>
      <c r="E798" s="363">
        <v>109600</v>
      </c>
      <c r="F798" s="387">
        <v>0</v>
      </c>
      <c r="G798" s="294">
        <f t="shared" si="44"/>
        <v>109600</v>
      </c>
      <c r="H798" s="383">
        <f t="shared" si="45"/>
        <v>109600</v>
      </c>
      <c r="I798" s="364">
        <v>45802</v>
      </c>
    </row>
    <row r="799" spans="1:9" x14ac:dyDescent="0.25">
      <c r="A799" s="381">
        <v>775</v>
      </c>
      <c r="B799" s="381" t="s">
        <v>2250</v>
      </c>
      <c r="C799" s="381" t="s">
        <v>2241</v>
      </c>
      <c r="D799" s="364" t="s">
        <v>90</v>
      </c>
      <c r="E799" s="363">
        <v>109600</v>
      </c>
      <c r="F799" s="387">
        <v>0</v>
      </c>
      <c r="G799" s="294">
        <f t="shared" si="44"/>
        <v>109600</v>
      </c>
      <c r="H799" s="383">
        <f t="shared" si="45"/>
        <v>109600</v>
      </c>
      <c r="I799" s="364">
        <v>45802</v>
      </c>
    </row>
    <row r="800" spans="1:9" x14ac:dyDescent="0.25">
      <c r="A800" s="381">
        <v>776</v>
      </c>
      <c r="B800" s="381" t="s">
        <v>2268</v>
      </c>
      <c r="C800" s="381" t="s">
        <v>2227</v>
      </c>
      <c r="D800" s="381" t="s">
        <v>88</v>
      </c>
      <c r="E800" s="363">
        <v>115959.85</v>
      </c>
      <c r="F800" s="363">
        <v>0</v>
      </c>
      <c r="G800" s="294">
        <f t="shared" si="44"/>
        <v>115959.85</v>
      </c>
      <c r="H800" s="383">
        <f t="shared" si="45"/>
        <v>115959.85</v>
      </c>
      <c r="I800" s="364">
        <v>45802</v>
      </c>
    </row>
    <row r="801" spans="1:9" x14ac:dyDescent="0.25">
      <c r="A801" s="381">
        <v>777</v>
      </c>
      <c r="B801" s="381" t="s">
        <v>2268</v>
      </c>
      <c r="C801" s="381" t="s">
        <v>2227</v>
      </c>
      <c r="D801" s="381" t="s">
        <v>89</v>
      </c>
      <c r="E801" s="363">
        <v>120670</v>
      </c>
      <c r="F801" s="363">
        <v>0</v>
      </c>
      <c r="G801" s="294">
        <f t="shared" si="44"/>
        <v>120670</v>
      </c>
      <c r="H801" s="383">
        <f t="shared" si="45"/>
        <v>120670</v>
      </c>
      <c r="I801" s="364">
        <v>45802</v>
      </c>
    </row>
    <row r="802" spans="1:9" x14ac:dyDescent="0.25">
      <c r="A802" s="381">
        <v>778</v>
      </c>
      <c r="B802" s="390" t="s">
        <v>2238</v>
      </c>
      <c r="C802" s="381" t="s">
        <v>2176</v>
      </c>
      <c r="D802" s="381" t="s">
        <v>89</v>
      </c>
      <c r="E802" s="363">
        <v>131320.29999999999</v>
      </c>
      <c r="F802" s="387">
        <v>0</v>
      </c>
      <c r="G802" s="294">
        <f t="shared" si="44"/>
        <v>131320.29999999999</v>
      </c>
      <c r="H802" s="383">
        <f t="shared" si="45"/>
        <v>131320.29999999999</v>
      </c>
      <c r="I802" s="364">
        <v>45802</v>
      </c>
    </row>
    <row r="803" spans="1:9" x14ac:dyDescent="0.25">
      <c r="A803" s="381">
        <v>779</v>
      </c>
      <c r="B803" s="381" t="s">
        <v>2268</v>
      </c>
      <c r="C803" s="381" t="s">
        <v>2227</v>
      </c>
      <c r="D803" s="381" t="s">
        <v>90</v>
      </c>
      <c r="E803" s="363">
        <v>154224.85</v>
      </c>
      <c r="F803" s="363">
        <v>0</v>
      </c>
      <c r="G803" s="294">
        <f t="shared" si="44"/>
        <v>154224.85</v>
      </c>
      <c r="H803" s="383">
        <f t="shared" si="45"/>
        <v>154224.85</v>
      </c>
      <c r="I803" s="364">
        <v>45802</v>
      </c>
    </row>
    <row r="804" spans="1:9" x14ac:dyDescent="0.25">
      <c r="A804" s="381">
        <v>780</v>
      </c>
      <c r="B804" s="381" t="s">
        <v>2269</v>
      </c>
      <c r="C804" s="381" t="s">
        <v>2154</v>
      </c>
      <c r="D804" s="381" t="s">
        <v>89</v>
      </c>
      <c r="E804" s="363">
        <v>352620</v>
      </c>
      <c r="F804" s="363">
        <v>172882.1</v>
      </c>
      <c r="G804" s="294">
        <f t="shared" si="44"/>
        <v>179737.9</v>
      </c>
      <c r="H804" s="383">
        <f t="shared" si="45"/>
        <v>179737.9</v>
      </c>
      <c r="I804" s="364">
        <v>45802</v>
      </c>
    </row>
    <row r="805" spans="1:9" x14ac:dyDescent="0.25">
      <c r="A805" s="381">
        <v>781</v>
      </c>
      <c r="B805" s="381" t="s">
        <v>2269</v>
      </c>
      <c r="C805" s="381" t="s">
        <v>2154</v>
      </c>
      <c r="D805" s="381" t="s">
        <v>88</v>
      </c>
      <c r="E805" s="363">
        <v>364540</v>
      </c>
      <c r="F805" s="363">
        <v>172882.1</v>
      </c>
      <c r="G805" s="294">
        <f t="shared" si="44"/>
        <v>191657.9</v>
      </c>
      <c r="H805" s="383">
        <f t="shared" si="45"/>
        <v>191657.9</v>
      </c>
      <c r="I805" s="364">
        <v>45802</v>
      </c>
    </row>
    <row r="806" spans="1:9" x14ac:dyDescent="0.25">
      <c r="A806" s="381">
        <v>782</v>
      </c>
      <c r="B806" s="381" t="s">
        <v>2269</v>
      </c>
      <c r="C806" s="381" t="s">
        <v>2154</v>
      </c>
      <c r="D806" s="381" t="s">
        <v>90</v>
      </c>
      <c r="E806" s="363">
        <v>349640</v>
      </c>
      <c r="F806" s="363">
        <v>155373.6</v>
      </c>
      <c r="G806" s="294">
        <f t="shared" si="44"/>
        <v>194266.4</v>
      </c>
      <c r="H806" s="383">
        <f t="shared" si="45"/>
        <v>194266.4</v>
      </c>
      <c r="I806" s="364">
        <v>45802</v>
      </c>
    </row>
    <row r="807" spans="1:9" x14ac:dyDescent="0.25">
      <c r="A807" s="381">
        <v>783</v>
      </c>
      <c r="B807" s="381" t="s">
        <v>2270</v>
      </c>
      <c r="C807" s="381" t="s">
        <v>2154</v>
      </c>
      <c r="D807" s="364" t="s">
        <v>90</v>
      </c>
      <c r="E807" s="363">
        <v>199523.85</v>
      </c>
      <c r="F807" s="363">
        <v>0</v>
      </c>
      <c r="G807" s="294">
        <f t="shared" si="44"/>
        <v>199523.85</v>
      </c>
      <c r="H807" s="383">
        <f t="shared" si="45"/>
        <v>199523.85</v>
      </c>
      <c r="I807" s="364">
        <v>45802</v>
      </c>
    </row>
    <row r="808" spans="1:9" x14ac:dyDescent="0.25">
      <c r="A808" s="381">
        <v>784</v>
      </c>
      <c r="B808" s="381" t="s">
        <v>2270</v>
      </c>
      <c r="C808" s="381" t="s">
        <v>2154</v>
      </c>
      <c r="D808" s="364" t="s">
        <v>89</v>
      </c>
      <c r="E808" s="363">
        <v>207892.5</v>
      </c>
      <c r="F808" s="363">
        <v>0</v>
      </c>
      <c r="G808" s="294">
        <f t="shared" si="44"/>
        <v>207892.5</v>
      </c>
      <c r="H808" s="383">
        <f t="shared" si="45"/>
        <v>207892.5</v>
      </c>
      <c r="I808" s="364">
        <v>45802</v>
      </c>
    </row>
    <row r="809" spans="1:9" x14ac:dyDescent="0.25">
      <c r="A809" s="381">
        <v>785</v>
      </c>
      <c r="B809" s="381" t="s">
        <v>2270</v>
      </c>
      <c r="C809" s="381" t="s">
        <v>2154</v>
      </c>
      <c r="D809" s="364" t="s">
        <v>88</v>
      </c>
      <c r="E809" s="363">
        <v>212612.6</v>
      </c>
      <c r="F809" s="363">
        <v>0</v>
      </c>
      <c r="G809" s="294">
        <f t="shared" si="44"/>
        <v>212612.6</v>
      </c>
      <c r="H809" s="383">
        <f t="shared" si="45"/>
        <v>212612.6</v>
      </c>
      <c r="I809" s="364">
        <v>45802</v>
      </c>
    </row>
    <row r="810" spans="1:9" x14ac:dyDescent="0.25">
      <c r="A810" s="381">
        <v>786</v>
      </c>
      <c r="B810" s="293" t="s">
        <v>2177</v>
      </c>
      <c r="C810" s="290" t="s">
        <v>2176</v>
      </c>
      <c r="D810" s="382" t="s">
        <v>91</v>
      </c>
      <c r="E810" s="294">
        <v>219025.15</v>
      </c>
      <c r="F810" s="363"/>
      <c r="G810" s="294">
        <f t="shared" si="44"/>
        <v>219025.15</v>
      </c>
      <c r="H810" s="383">
        <f t="shared" si="45"/>
        <v>219025.15</v>
      </c>
      <c r="I810" s="364">
        <v>45802</v>
      </c>
    </row>
    <row r="811" spans="1:9" x14ac:dyDescent="0.25">
      <c r="A811" s="381">
        <v>787</v>
      </c>
      <c r="B811" s="381" t="s">
        <v>2172</v>
      </c>
      <c r="C811" s="381" t="s">
        <v>2235</v>
      </c>
      <c r="D811" s="381" t="s">
        <v>91</v>
      </c>
      <c r="E811" s="363">
        <v>269900</v>
      </c>
      <c r="F811" s="387">
        <v>0</v>
      </c>
      <c r="G811" s="294">
        <f t="shared" ref="G811:G827" si="46">+E811-F811</f>
        <v>269900</v>
      </c>
      <c r="H811" s="383">
        <f t="shared" ref="H811:H831" si="47">G811</f>
        <v>269900</v>
      </c>
      <c r="I811" s="364">
        <v>45802</v>
      </c>
    </row>
    <row r="812" spans="1:9" x14ac:dyDescent="0.25">
      <c r="A812" s="381">
        <v>788</v>
      </c>
      <c r="B812" s="293" t="s">
        <v>2177</v>
      </c>
      <c r="C812" s="290" t="s">
        <v>2176</v>
      </c>
      <c r="D812" s="382" t="s">
        <v>88</v>
      </c>
      <c r="E812" s="294">
        <v>270787.7</v>
      </c>
      <c r="F812" s="363"/>
      <c r="G812" s="294">
        <f t="shared" si="46"/>
        <v>270787.7</v>
      </c>
      <c r="H812" s="383">
        <f t="shared" si="47"/>
        <v>270787.7</v>
      </c>
      <c r="I812" s="364">
        <v>45802</v>
      </c>
    </row>
    <row r="813" spans="1:9" x14ac:dyDescent="0.25">
      <c r="A813" s="381">
        <v>789</v>
      </c>
      <c r="B813" s="381" t="s">
        <v>2172</v>
      </c>
      <c r="C813" s="381" t="s">
        <v>2235</v>
      </c>
      <c r="D813" s="381" t="s">
        <v>89</v>
      </c>
      <c r="E813" s="363">
        <v>275070</v>
      </c>
      <c r="F813" s="387">
        <v>0</v>
      </c>
      <c r="G813" s="294">
        <f t="shared" si="46"/>
        <v>275070</v>
      </c>
      <c r="H813" s="383">
        <f t="shared" si="47"/>
        <v>275070</v>
      </c>
      <c r="I813" s="364">
        <v>45802</v>
      </c>
    </row>
    <row r="814" spans="1:9" x14ac:dyDescent="0.25">
      <c r="A814" s="381">
        <v>790</v>
      </c>
      <c r="B814" s="381" t="s">
        <v>2269</v>
      </c>
      <c r="C814" s="381" t="s">
        <v>2154</v>
      </c>
      <c r="D814" s="381" t="s">
        <v>91</v>
      </c>
      <c r="E814" s="363">
        <v>347640</v>
      </c>
      <c r="F814" s="363">
        <v>32519</v>
      </c>
      <c r="G814" s="294">
        <f t="shared" si="46"/>
        <v>315121</v>
      </c>
      <c r="H814" s="383">
        <f t="shared" si="47"/>
        <v>315121</v>
      </c>
      <c r="I814" s="364">
        <v>45802</v>
      </c>
    </row>
    <row r="815" spans="1:9" x14ac:dyDescent="0.25">
      <c r="A815" s="381">
        <v>791</v>
      </c>
      <c r="B815" s="293" t="s">
        <v>2177</v>
      </c>
      <c r="C815" s="290" t="s">
        <v>2176</v>
      </c>
      <c r="D815" s="382" t="s">
        <v>89</v>
      </c>
      <c r="E815" s="294">
        <v>335672.5</v>
      </c>
      <c r="F815" s="363"/>
      <c r="G815" s="294">
        <f t="shared" si="46"/>
        <v>335672.5</v>
      </c>
      <c r="H815" s="383">
        <f t="shared" si="47"/>
        <v>335672.5</v>
      </c>
      <c r="I815" s="364">
        <v>45802</v>
      </c>
    </row>
    <row r="816" spans="1:9" x14ac:dyDescent="0.25">
      <c r="A816" s="381">
        <v>792</v>
      </c>
      <c r="B816" s="293" t="s">
        <v>2177</v>
      </c>
      <c r="C816" s="290" t="s">
        <v>2176</v>
      </c>
      <c r="D816" s="382" t="s">
        <v>90</v>
      </c>
      <c r="E816" s="294">
        <v>340005.7</v>
      </c>
      <c r="F816" s="363"/>
      <c r="G816" s="294">
        <f t="shared" si="46"/>
        <v>340005.7</v>
      </c>
      <c r="H816" s="383">
        <f t="shared" si="47"/>
        <v>340005.7</v>
      </c>
      <c r="I816" s="364">
        <v>45802</v>
      </c>
    </row>
    <row r="817" spans="1:9" x14ac:dyDescent="0.25">
      <c r="A817" s="381">
        <v>793</v>
      </c>
      <c r="B817" s="293" t="s">
        <v>2177</v>
      </c>
      <c r="C817" s="290" t="s">
        <v>2176</v>
      </c>
      <c r="D817" s="382" t="s">
        <v>91</v>
      </c>
      <c r="E817" s="294">
        <v>341591.4</v>
      </c>
      <c r="F817" s="363"/>
      <c r="G817" s="294">
        <f t="shared" si="46"/>
        <v>341591.4</v>
      </c>
      <c r="H817" s="383">
        <f t="shared" si="47"/>
        <v>341591.4</v>
      </c>
      <c r="I817" s="364">
        <v>45802</v>
      </c>
    </row>
    <row r="818" spans="1:9" x14ac:dyDescent="0.25">
      <c r="A818" s="381">
        <v>794</v>
      </c>
      <c r="B818" s="381" t="s">
        <v>2271</v>
      </c>
      <c r="C818" s="381" t="s">
        <v>2242</v>
      </c>
      <c r="D818" s="364" t="s">
        <v>89</v>
      </c>
      <c r="E818" s="363">
        <v>418244.35</v>
      </c>
      <c r="F818" s="363"/>
      <c r="G818" s="294">
        <f t="shared" si="46"/>
        <v>418244.35</v>
      </c>
      <c r="H818" s="383">
        <f t="shared" si="47"/>
        <v>418244.35</v>
      </c>
      <c r="I818" s="364">
        <v>45802</v>
      </c>
    </row>
    <row r="819" spans="1:9" x14ac:dyDescent="0.25">
      <c r="A819" s="381">
        <v>795</v>
      </c>
      <c r="B819" s="381" t="s">
        <v>2271</v>
      </c>
      <c r="C819" s="381" t="s">
        <v>2242</v>
      </c>
      <c r="D819" s="364" t="s">
        <v>90</v>
      </c>
      <c r="E819" s="363">
        <v>422818.15</v>
      </c>
      <c r="F819" s="363"/>
      <c r="G819" s="294">
        <f t="shared" si="46"/>
        <v>422818.15</v>
      </c>
      <c r="H819" s="383">
        <f t="shared" si="47"/>
        <v>422818.15</v>
      </c>
      <c r="I819" s="364">
        <v>45802</v>
      </c>
    </row>
    <row r="820" spans="1:9" x14ac:dyDescent="0.25">
      <c r="A820" s="381">
        <v>796</v>
      </c>
      <c r="B820" s="381" t="s">
        <v>2271</v>
      </c>
      <c r="C820" s="381" t="s">
        <v>2242</v>
      </c>
      <c r="D820" s="364" t="s">
        <v>88</v>
      </c>
      <c r="E820" s="363">
        <v>473283.1</v>
      </c>
      <c r="F820" s="363"/>
      <c r="G820" s="294">
        <f t="shared" si="46"/>
        <v>473283.1</v>
      </c>
      <c r="H820" s="383">
        <f t="shared" si="47"/>
        <v>473283.1</v>
      </c>
      <c r="I820" s="364">
        <v>45802</v>
      </c>
    </row>
    <row r="821" spans="1:9" x14ac:dyDescent="0.25">
      <c r="A821" s="381">
        <v>797</v>
      </c>
      <c r="B821" s="381" t="s">
        <v>2272</v>
      </c>
      <c r="C821" s="381" t="s">
        <v>2154</v>
      </c>
      <c r="D821" s="381" t="s">
        <v>91</v>
      </c>
      <c r="E821" s="363">
        <v>505895</v>
      </c>
      <c r="F821" s="394"/>
      <c r="G821" s="294">
        <f t="shared" si="46"/>
        <v>505895</v>
      </c>
      <c r="H821" s="383">
        <f t="shared" si="47"/>
        <v>505895</v>
      </c>
      <c r="I821" s="364">
        <v>45802</v>
      </c>
    </row>
    <row r="822" spans="1:9" x14ac:dyDescent="0.25">
      <c r="A822" s="381">
        <v>798</v>
      </c>
      <c r="B822" s="381" t="s">
        <v>2272</v>
      </c>
      <c r="C822" s="381" t="s">
        <v>2154</v>
      </c>
      <c r="D822" s="381" t="s">
        <v>90</v>
      </c>
      <c r="E822" s="363">
        <v>507855</v>
      </c>
      <c r="F822" s="394"/>
      <c r="G822" s="294">
        <f t="shared" si="46"/>
        <v>507855</v>
      </c>
      <c r="H822" s="383">
        <f t="shared" si="47"/>
        <v>507855</v>
      </c>
      <c r="I822" s="364">
        <v>45802</v>
      </c>
    </row>
    <row r="823" spans="1:9" x14ac:dyDescent="0.25">
      <c r="A823" s="381">
        <v>799</v>
      </c>
      <c r="B823" s="381" t="s">
        <v>2239</v>
      </c>
      <c r="C823" s="381" t="s">
        <v>2223</v>
      </c>
      <c r="D823" s="381" t="s">
        <v>89</v>
      </c>
      <c r="E823" s="363">
        <v>527200</v>
      </c>
      <c r="F823" s="387">
        <v>0</v>
      </c>
      <c r="G823" s="294">
        <f t="shared" si="46"/>
        <v>527200</v>
      </c>
      <c r="H823" s="383">
        <f t="shared" si="47"/>
        <v>527200</v>
      </c>
      <c r="I823" s="364">
        <v>45802</v>
      </c>
    </row>
    <row r="824" spans="1:9" x14ac:dyDescent="0.25">
      <c r="A824" s="381">
        <v>800</v>
      </c>
      <c r="B824" s="381" t="s">
        <v>2236</v>
      </c>
      <c r="C824" s="381" t="s">
        <v>2223</v>
      </c>
      <c r="D824" s="381" t="s">
        <v>89</v>
      </c>
      <c r="E824" s="363">
        <v>664600</v>
      </c>
      <c r="F824" s="387">
        <v>0</v>
      </c>
      <c r="G824" s="294">
        <f t="shared" si="46"/>
        <v>664600</v>
      </c>
      <c r="H824" s="383">
        <f t="shared" si="47"/>
        <v>664600</v>
      </c>
      <c r="I824" s="364">
        <v>45802</v>
      </c>
    </row>
    <row r="825" spans="1:9" x14ac:dyDescent="0.25">
      <c r="A825" s="381">
        <v>801</v>
      </c>
      <c r="B825" s="381" t="s">
        <v>2273</v>
      </c>
      <c r="C825" s="381" t="s">
        <v>2179</v>
      </c>
      <c r="D825" s="391" t="s">
        <v>89</v>
      </c>
      <c r="E825" s="363">
        <v>1016209.15</v>
      </c>
      <c r="F825" s="387">
        <v>0</v>
      </c>
      <c r="G825" s="294">
        <f t="shared" si="46"/>
        <v>1016209.15</v>
      </c>
      <c r="H825" s="383">
        <f t="shared" si="47"/>
        <v>1016209.15</v>
      </c>
      <c r="I825" s="364">
        <v>45802</v>
      </c>
    </row>
    <row r="826" spans="1:9" x14ac:dyDescent="0.25">
      <c r="A826" s="381">
        <v>802</v>
      </c>
      <c r="B826" s="381" t="s">
        <v>2273</v>
      </c>
      <c r="C826" s="381" t="s">
        <v>2179</v>
      </c>
      <c r="D826" s="391" t="s">
        <v>90</v>
      </c>
      <c r="E826" s="363">
        <v>1030240.5</v>
      </c>
      <c r="F826" s="387">
        <v>0</v>
      </c>
      <c r="G826" s="294">
        <f t="shared" si="46"/>
        <v>1030240.5</v>
      </c>
      <c r="H826" s="383">
        <f t="shared" si="47"/>
        <v>1030240.5</v>
      </c>
      <c r="I826" s="364">
        <v>45802</v>
      </c>
    </row>
    <row r="827" spans="1:9" x14ac:dyDescent="0.25">
      <c r="A827" s="381">
        <v>803</v>
      </c>
      <c r="B827" s="381" t="s">
        <v>2180</v>
      </c>
      <c r="C827" s="381" t="s">
        <v>2223</v>
      </c>
      <c r="D827" s="381" t="s">
        <v>89</v>
      </c>
      <c r="E827" s="363">
        <v>6994978.4500000002</v>
      </c>
      <c r="F827" s="387">
        <v>0</v>
      </c>
      <c r="G827" s="294">
        <f t="shared" si="46"/>
        <v>6994978.4500000002</v>
      </c>
      <c r="H827" s="383">
        <f t="shared" si="47"/>
        <v>6994978.4500000002</v>
      </c>
      <c r="I827" s="364">
        <v>45802</v>
      </c>
    </row>
    <row r="828" spans="1:9" x14ac:dyDescent="0.25">
      <c r="A828" s="381"/>
      <c r="B828" s="381"/>
      <c r="C828" s="381"/>
      <c r="D828" s="381"/>
      <c r="E828" s="385">
        <f>SUM(E745:E827)</f>
        <v>35093799.25</v>
      </c>
      <c r="F828" s="385">
        <f t="shared" ref="F828:H828" si="48">SUM(F745:F827)</f>
        <v>533656.80000000005</v>
      </c>
      <c r="G828" s="385">
        <f t="shared" si="48"/>
        <v>34560142.449999996</v>
      </c>
      <c r="H828" s="385">
        <f t="shared" si="48"/>
        <v>34560142.449999996</v>
      </c>
      <c r="I828" s="364"/>
    </row>
    <row r="829" spans="1:9" x14ac:dyDescent="0.25">
      <c r="A829" s="426" t="s">
        <v>94</v>
      </c>
      <c r="B829" s="426"/>
      <c r="C829" s="426"/>
      <c r="D829" s="426"/>
      <c r="E829" s="426"/>
      <c r="F829" s="426"/>
      <c r="G829" s="426"/>
      <c r="H829" s="426"/>
      <c r="I829" s="426"/>
    </row>
    <row r="830" spans="1:9" x14ac:dyDescent="0.25">
      <c r="A830" s="381">
        <v>804</v>
      </c>
      <c r="B830" s="381" t="s">
        <v>2178</v>
      </c>
      <c r="C830" s="381" t="s">
        <v>2223</v>
      </c>
      <c r="D830" s="364">
        <v>44743</v>
      </c>
      <c r="E830" s="363">
        <v>8154300</v>
      </c>
      <c r="F830" s="387">
        <v>0</v>
      </c>
      <c r="G830" s="294">
        <f>+E830-F830</f>
        <v>8154300</v>
      </c>
      <c r="H830" s="383">
        <f t="shared" si="47"/>
        <v>8154300</v>
      </c>
      <c r="I830" s="364">
        <v>45833</v>
      </c>
    </row>
    <row r="831" spans="1:9" x14ac:dyDescent="0.25">
      <c r="A831" s="381">
        <v>805</v>
      </c>
      <c r="B831" s="381" t="s">
        <v>2274</v>
      </c>
      <c r="C831" s="381" t="s">
        <v>2275</v>
      </c>
      <c r="D831" s="364">
        <v>45047</v>
      </c>
      <c r="E831" s="363">
        <v>106255480</v>
      </c>
      <c r="F831" s="363">
        <v>53282364.350000001</v>
      </c>
      <c r="G831" s="294">
        <f>+E831-F831</f>
        <v>52973115.649999999</v>
      </c>
      <c r="H831" s="383">
        <f t="shared" si="47"/>
        <v>52973115.649999999</v>
      </c>
      <c r="I831" s="364">
        <v>45833</v>
      </c>
    </row>
    <row r="832" spans="1:9" x14ac:dyDescent="0.25">
      <c r="A832" s="374" t="s">
        <v>95</v>
      </c>
      <c r="B832" s="374"/>
      <c r="C832" s="374"/>
      <c r="D832" s="374"/>
      <c r="E832" s="385">
        <f>SUM(E830:E831)</f>
        <v>114409780</v>
      </c>
      <c r="F832" s="385">
        <f t="shared" ref="F832:H832" si="49">SUM(F830:F831)</f>
        <v>53282364.350000001</v>
      </c>
      <c r="G832" s="385">
        <f t="shared" si="49"/>
        <v>61127415.649999999</v>
      </c>
      <c r="H832" s="385">
        <f t="shared" si="49"/>
        <v>61127415.649999999</v>
      </c>
      <c r="I832" s="395"/>
    </row>
    <row r="833" spans="1:10" x14ac:dyDescent="0.25">
      <c r="A833" s="381"/>
      <c r="B833" s="396"/>
      <c r="C833" s="396"/>
      <c r="D833" s="396"/>
      <c r="E833" s="397">
        <f t="shared" ref="E833:F833" si="50">E832+E828+E743+E612+E533+E459+E343+E305+E263+E221+E180+E46</f>
        <v>379864228.16000003</v>
      </c>
      <c r="F833" s="397">
        <f t="shared" si="50"/>
        <v>53816021.149999999</v>
      </c>
      <c r="G833" s="397">
        <f>G832+G828+G743+G612+G533+G459+G343+G305+G263+G221+G180+G46</f>
        <v>326048207.01000005</v>
      </c>
      <c r="H833" s="397">
        <f>H832+H828+H743+H612+H533+H459+H343+H305+H263+H221+H180+H46</f>
        <v>326048207.01000005</v>
      </c>
      <c r="I833" s="381"/>
      <c r="J833" s="407"/>
    </row>
    <row r="834" spans="1:10" x14ac:dyDescent="0.25">
      <c r="A834" s="381"/>
      <c r="B834" s="381"/>
      <c r="C834" s="381"/>
      <c r="D834" s="381"/>
      <c r="E834" s="381"/>
      <c r="F834" s="381"/>
      <c r="G834" s="381"/>
      <c r="H834" s="381"/>
      <c r="I834" s="381"/>
    </row>
    <row r="835" spans="1:10" ht="47.25" x14ac:dyDescent="0.25">
      <c r="A835" s="374" t="s">
        <v>96</v>
      </c>
      <c r="B835" s="375" t="s">
        <v>0</v>
      </c>
      <c r="C835" s="376" t="s">
        <v>1</v>
      </c>
      <c r="D835" s="375" t="s">
        <v>2</v>
      </c>
      <c r="E835" s="377" t="s">
        <v>3</v>
      </c>
      <c r="F835" s="377" t="s">
        <v>4</v>
      </c>
      <c r="G835" s="378" t="s">
        <v>6</v>
      </c>
      <c r="H835" s="378" t="s">
        <v>6</v>
      </c>
      <c r="I835" s="378" t="s">
        <v>7</v>
      </c>
    </row>
    <row r="836" spans="1:10" x14ac:dyDescent="0.25">
      <c r="A836" s="381">
        <v>806</v>
      </c>
      <c r="B836" s="381" t="s">
        <v>2209</v>
      </c>
      <c r="C836" s="363" t="s">
        <v>2276</v>
      </c>
      <c r="D836" s="381" t="s">
        <v>97</v>
      </c>
      <c r="E836" s="363">
        <v>180</v>
      </c>
      <c r="F836" s="363">
        <v>0</v>
      </c>
      <c r="G836" s="363">
        <f>E836</f>
        <v>180</v>
      </c>
      <c r="H836" s="383">
        <f>E836</f>
        <v>180</v>
      </c>
      <c r="I836" s="364">
        <v>45748</v>
      </c>
    </row>
    <row r="837" spans="1:10" x14ac:dyDescent="0.25">
      <c r="A837" s="381">
        <v>807</v>
      </c>
      <c r="B837" s="381" t="s">
        <v>2155</v>
      </c>
      <c r="C837" s="363" t="s">
        <v>2277</v>
      </c>
      <c r="D837" s="381" t="s">
        <v>98</v>
      </c>
      <c r="E837" s="363">
        <v>480</v>
      </c>
      <c r="F837" s="363">
        <v>0</v>
      </c>
      <c r="G837" s="363">
        <f t="shared" ref="G837:G900" si="51">E837</f>
        <v>480</v>
      </c>
      <c r="H837" s="383">
        <f t="shared" ref="H837:H900" si="52">E837</f>
        <v>480</v>
      </c>
      <c r="I837" s="364">
        <v>45748</v>
      </c>
    </row>
    <row r="838" spans="1:10" x14ac:dyDescent="0.25">
      <c r="A838" s="381">
        <v>808</v>
      </c>
      <c r="B838" s="381" t="s">
        <v>2181</v>
      </c>
      <c r="C838" s="363" t="s">
        <v>2277</v>
      </c>
      <c r="D838" s="381" t="s">
        <v>98</v>
      </c>
      <c r="E838" s="363">
        <v>480</v>
      </c>
      <c r="F838" s="363">
        <v>0</v>
      </c>
      <c r="G838" s="363">
        <f t="shared" si="51"/>
        <v>480</v>
      </c>
      <c r="H838" s="383">
        <f t="shared" si="52"/>
        <v>480</v>
      </c>
      <c r="I838" s="364">
        <v>45748</v>
      </c>
    </row>
    <row r="839" spans="1:10" x14ac:dyDescent="0.25">
      <c r="A839" s="381">
        <v>809</v>
      </c>
      <c r="B839" s="381" t="s">
        <v>2155</v>
      </c>
      <c r="C839" s="363" t="s">
        <v>2277</v>
      </c>
      <c r="D839" s="381" t="s">
        <v>99</v>
      </c>
      <c r="E839" s="363">
        <v>480</v>
      </c>
      <c r="F839" s="363">
        <v>0</v>
      </c>
      <c r="G839" s="363">
        <f t="shared" si="51"/>
        <v>480</v>
      </c>
      <c r="H839" s="383">
        <f t="shared" si="52"/>
        <v>480</v>
      </c>
      <c r="I839" s="364">
        <v>45748</v>
      </c>
    </row>
    <row r="840" spans="1:10" x14ac:dyDescent="0.25">
      <c r="A840" s="381">
        <v>810</v>
      </c>
      <c r="B840" s="381" t="s">
        <v>2181</v>
      </c>
      <c r="C840" s="363" t="s">
        <v>2277</v>
      </c>
      <c r="D840" s="381" t="s">
        <v>99</v>
      </c>
      <c r="E840" s="363">
        <v>480</v>
      </c>
      <c r="F840" s="363">
        <v>0</v>
      </c>
      <c r="G840" s="363">
        <f t="shared" si="51"/>
        <v>480</v>
      </c>
      <c r="H840" s="383">
        <f t="shared" si="52"/>
        <v>480</v>
      </c>
      <c r="I840" s="364">
        <v>45748</v>
      </c>
    </row>
    <row r="841" spans="1:10" x14ac:dyDescent="0.25">
      <c r="A841" s="381">
        <v>811</v>
      </c>
      <c r="B841" s="381" t="s">
        <v>2155</v>
      </c>
      <c r="C841" s="363" t="s">
        <v>2277</v>
      </c>
      <c r="D841" s="381" t="s">
        <v>97</v>
      </c>
      <c r="E841" s="363">
        <v>480</v>
      </c>
      <c r="F841" s="363">
        <v>0</v>
      </c>
      <c r="G841" s="363">
        <f t="shared" si="51"/>
        <v>480</v>
      </c>
      <c r="H841" s="383">
        <f t="shared" si="52"/>
        <v>480</v>
      </c>
      <c r="I841" s="364">
        <v>45748</v>
      </c>
    </row>
    <row r="842" spans="1:10" x14ac:dyDescent="0.25">
      <c r="A842" s="381">
        <v>812</v>
      </c>
      <c r="B842" s="381" t="s">
        <v>2181</v>
      </c>
      <c r="C842" s="363" t="s">
        <v>2277</v>
      </c>
      <c r="D842" s="381" t="s">
        <v>97</v>
      </c>
      <c r="E842" s="363">
        <v>480</v>
      </c>
      <c r="F842" s="363">
        <v>0</v>
      </c>
      <c r="G842" s="363">
        <f t="shared" si="51"/>
        <v>480</v>
      </c>
      <c r="H842" s="383">
        <f t="shared" si="52"/>
        <v>480</v>
      </c>
      <c r="I842" s="364">
        <v>45748</v>
      </c>
    </row>
    <row r="843" spans="1:10" x14ac:dyDescent="0.25">
      <c r="A843" s="381">
        <v>813</v>
      </c>
      <c r="B843" s="381" t="s">
        <v>2278</v>
      </c>
      <c r="C843" s="363" t="s">
        <v>2277</v>
      </c>
      <c r="D843" s="381" t="s">
        <v>97</v>
      </c>
      <c r="E843" s="363">
        <v>520</v>
      </c>
      <c r="F843" s="363">
        <v>0</v>
      </c>
      <c r="G843" s="363">
        <f t="shared" si="51"/>
        <v>520</v>
      </c>
      <c r="H843" s="383">
        <f t="shared" si="52"/>
        <v>520</v>
      </c>
      <c r="I843" s="364">
        <v>45748</v>
      </c>
    </row>
    <row r="844" spans="1:10" x14ac:dyDescent="0.25">
      <c r="A844" s="381">
        <v>814</v>
      </c>
      <c r="B844" s="381" t="s">
        <v>2278</v>
      </c>
      <c r="C844" s="363" t="s">
        <v>2277</v>
      </c>
      <c r="D844" s="381" t="s">
        <v>98</v>
      </c>
      <c r="E844" s="363">
        <v>600</v>
      </c>
      <c r="F844" s="363">
        <v>0</v>
      </c>
      <c r="G844" s="363">
        <f t="shared" si="51"/>
        <v>600</v>
      </c>
      <c r="H844" s="383">
        <f t="shared" si="52"/>
        <v>600</v>
      </c>
      <c r="I844" s="364">
        <v>45748</v>
      </c>
    </row>
    <row r="845" spans="1:10" x14ac:dyDescent="0.25">
      <c r="A845" s="381">
        <v>815</v>
      </c>
      <c r="B845" s="381" t="s">
        <v>2278</v>
      </c>
      <c r="C845" s="363" t="s">
        <v>2277</v>
      </c>
      <c r="D845" s="381" t="s">
        <v>99</v>
      </c>
      <c r="E845" s="363">
        <v>600</v>
      </c>
      <c r="F845" s="363">
        <v>0</v>
      </c>
      <c r="G845" s="363">
        <f t="shared" si="51"/>
        <v>600</v>
      </c>
      <c r="H845" s="383">
        <f t="shared" si="52"/>
        <v>600</v>
      </c>
      <c r="I845" s="364">
        <v>45748</v>
      </c>
    </row>
    <row r="846" spans="1:10" x14ac:dyDescent="0.25">
      <c r="A846" s="381">
        <v>816</v>
      </c>
      <c r="B846" s="381" t="s">
        <v>2252</v>
      </c>
      <c r="C846" s="363" t="s">
        <v>2277</v>
      </c>
      <c r="D846" s="381" t="s">
        <v>98</v>
      </c>
      <c r="E846" s="363">
        <v>700</v>
      </c>
      <c r="F846" s="363">
        <v>0</v>
      </c>
      <c r="G846" s="363">
        <f t="shared" si="51"/>
        <v>700</v>
      </c>
      <c r="H846" s="383">
        <f t="shared" si="52"/>
        <v>700</v>
      </c>
      <c r="I846" s="364">
        <v>45748</v>
      </c>
    </row>
    <row r="847" spans="1:10" x14ac:dyDescent="0.25">
      <c r="A847" s="381">
        <v>817</v>
      </c>
      <c r="B847" s="381" t="s">
        <v>2252</v>
      </c>
      <c r="C847" s="363" t="s">
        <v>2277</v>
      </c>
      <c r="D847" s="381" t="s">
        <v>99</v>
      </c>
      <c r="E847" s="363">
        <v>700</v>
      </c>
      <c r="F847" s="363">
        <v>0</v>
      </c>
      <c r="G847" s="363">
        <f t="shared" si="51"/>
        <v>700</v>
      </c>
      <c r="H847" s="383">
        <f t="shared" si="52"/>
        <v>700</v>
      </c>
      <c r="I847" s="364">
        <v>45748</v>
      </c>
    </row>
    <row r="848" spans="1:10" x14ac:dyDescent="0.25">
      <c r="A848" s="381">
        <v>818</v>
      </c>
      <c r="B848" s="381" t="s">
        <v>2252</v>
      </c>
      <c r="C848" s="363" t="s">
        <v>2277</v>
      </c>
      <c r="D848" s="381" t="s">
        <v>97</v>
      </c>
      <c r="E848" s="363">
        <v>700</v>
      </c>
      <c r="F848" s="363">
        <v>0</v>
      </c>
      <c r="G848" s="363">
        <f t="shared" si="51"/>
        <v>700</v>
      </c>
      <c r="H848" s="383">
        <f t="shared" si="52"/>
        <v>700</v>
      </c>
      <c r="I848" s="364">
        <v>45748</v>
      </c>
    </row>
    <row r="849" spans="1:9" x14ac:dyDescent="0.25">
      <c r="A849" s="381">
        <v>819</v>
      </c>
      <c r="B849" s="381" t="s">
        <v>2173</v>
      </c>
      <c r="C849" s="363" t="s">
        <v>2276</v>
      </c>
      <c r="D849" s="381" t="s">
        <v>98</v>
      </c>
      <c r="E849" s="363">
        <v>880</v>
      </c>
      <c r="F849" s="363">
        <v>0</v>
      </c>
      <c r="G849" s="363">
        <f t="shared" si="51"/>
        <v>880</v>
      </c>
      <c r="H849" s="383">
        <f t="shared" si="52"/>
        <v>880</v>
      </c>
      <c r="I849" s="364">
        <v>45748</v>
      </c>
    </row>
    <row r="850" spans="1:9" x14ac:dyDescent="0.25">
      <c r="A850" s="381">
        <v>820</v>
      </c>
      <c r="B850" s="381" t="s">
        <v>2173</v>
      </c>
      <c r="C850" s="363" t="s">
        <v>2276</v>
      </c>
      <c r="D850" s="381" t="s">
        <v>99</v>
      </c>
      <c r="E850" s="363">
        <v>880</v>
      </c>
      <c r="F850" s="363">
        <v>0</v>
      </c>
      <c r="G850" s="363">
        <f t="shared" si="51"/>
        <v>880</v>
      </c>
      <c r="H850" s="383">
        <f t="shared" si="52"/>
        <v>880</v>
      </c>
      <c r="I850" s="364">
        <v>45748</v>
      </c>
    </row>
    <row r="851" spans="1:9" x14ac:dyDescent="0.25">
      <c r="A851" s="381">
        <v>821</v>
      </c>
      <c r="B851" s="381" t="s">
        <v>2173</v>
      </c>
      <c r="C851" s="363" t="s">
        <v>2276</v>
      </c>
      <c r="D851" s="381" t="s">
        <v>97</v>
      </c>
      <c r="E851" s="363">
        <v>880</v>
      </c>
      <c r="F851" s="363">
        <v>0</v>
      </c>
      <c r="G851" s="363">
        <f t="shared" si="51"/>
        <v>880</v>
      </c>
      <c r="H851" s="383">
        <f t="shared" si="52"/>
        <v>880</v>
      </c>
      <c r="I851" s="364">
        <v>45748</v>
      </c>
    </row>
    <row r="852" spans="1:9" x14ac:dyDescent="0.25">
      <c r="A852" s="381">
        <v>822</v>
      </c>
      <c r="B852" s="381" t="s">
        <v>2279</v>
      </c>
      <c r="C852" s="363" t="s">
        <v>2280</v>
      </c>
      <c r="D852" s="381" t="s">
        <v>98</v>
      </c>
      <c r="E852" s="363">
        <v>1261.7</v>
      </c>
      <c r="F852" s="363">
        <v>0</v>
      </c>
      <c r="G852" s="363">
        <f t="shared" si="51"/>
        <v>1261.7</v>
      </c>
      <c r="H852" s="383">
        <f t="shared" si="52"/>
        <v>1261.7</v>
      </c>
      <c r="I852" s="364">
        <v>45748</v>
      </c>
    </row>
    <row r="853" spans="1:9" x14ac:dyDescent="0.25">
      <c r="A853" s="381">
        <v>823</v>
      </c>
      <c r="B853" s="381" t="s">
        <v>2279</v>
      </c>
      <c r="C853" s="363" t="s">
        <v>2280</v>
      </c>
      <c r="D853" s="381" t="s">
        <v>99</v>
      </c>
      <c r="E853" s="363">
        <v>1261.7</v>
      </c>
      <c r="F853" s="363">
        <v>0</v>
      </c>
      <c r="G853" s="363">
        <f t="shared" si="51"/>
        <v>1261.7</v>
      </c>
      <c r="H853" s="383">
        <f t="shared" si="52"/>
        <v>1261.7</v>
      </c>
      <c r="I853" s="364">
        <v>45748</v>
      </c>
    </row>
    <row r="854" spans="1:9" x14ac:dyDescent="0.25">
      <c r="A854" s="381">
        <v>824</v>
      </c>
      <c r="B854" s="381" t="s">
        <v>2281</v>
      </c>
      <c r="C854" s="363" t="s">
        <v>2277</v>
      </c>
      <c r="D854" s="381" t="s">
        <v>99</v>
      </c>
      <c r="E854" s="363">
        <v>1280</v>
      </c>
      <c r="F854" s="363">
        <v>0</v>
      </c>
      <c r="G854" s="363">
        <f t="shared" si="51"/>
        <v>1280</v>
      </c>
      <c r="H854" s="383">
        <f t="shared" si="52"/>
        <v>1280</v>
      </c>
      <c r="I854" s="364">
        <v>45748</v>
      </c>
    </row>
    <row r="855" spans="1:9" x14ac:dyDescent="0.25">
      <c r="A855" s="381">
        <v>825</v>
      </c>
      <c r="B855" s="381" t="s">
        <v>2281</v>
      </c>
      <c r="C855" s="363" t="s">
        <v>2277</v>
      </c>
      <c r="D855" s="381" t="s">
        <v>97</v>
      </c>
      <c r="E855" s="363">
        <v>1280</v>
      </c>
      <c r="F855" s="363">
        <v>0</v>
      </c>
      <c r="G855" s="363">
        <f t="shared" si="51"/>
        <v>1280</v>
      </c>
      <c r="H855" s="383">
        <f t="shared" si="52"/>
        <v>1280</v>
      </c>
      <c r="I855" s="364">
        <v>45748</v>
      </c>
    </row>
    <row r="856" spans="1:9" x14ac:dyDescent="0.25">
      <c r="A856" s="381">
        <v>826</v>
      </c>
      <c r="B856" s="381" t="s">
        <v>2282</v>
      </c>
      <c r="C856" s="363" t="s">
        <v>2277</v>
      </c>
      <c r="D856" s="381" t="s">
        <v>98</v>
      </c>
      <c r="E856" s="363">
        <v>1400</v>
      </c>
      <c r="F856" s="363">
        <v>0</v>
      </c>
      <c r="G856" s="363">
        <f t="shared" si="51"/>
        <v>1400</v>
      </c>
      <c r="H856" s="383">
        <f t="shared" si="52"/>
        <v>1400</v>
      </c>
      <c r="I856" s="364">
        <v>45748</v>
      </c>
    </row>
    <row r="857" spans="1:9" x14ac:dyDescent="0.25">
      <c r="A857" s="381">
        <v>827</v>
      </c>
      <c r="B857" s="381" t="s">
        <v>2282</v>
      </c>
      <c r="C857" s="363" t="s">
        <v>2277</v>
      </c>
      <c r="D857" s="381" t="s">
        <v>99</v>
      </c>
      <c r="E857" s="363">
        <v>1400</v>
      </c>
      <c r="F857" s="363">
        <v>0</v>
      </c>
      <c r="G857" s="363">
        <f t="shared" si="51"/>
        <v>1400</v>
      </c>
      <c r="H857" s="383">
        <f t="shared" si="52"/>
        <v>1400</v>
      </c>
      <c r="I857" s="364">
        <v>45748</v>
      </c>
    </row>
    <row r="858" spans="1:9" x14ac:dyDescent="0.25">
      <c r="A858" s="381">
        <v>828</v>
      </c>
      <c r="B858" s="381" t="s">
        <v>2282</v>
      </c>
      <c r="C858" s="363" t="s">
        <v>2277</v>
      </c>
      <c r="D858" s="381" t="s">
        <v>97</v>
      </c>
      <c r="E858" s="363">
        <v>1400</v>
      </c>
      <c r="F858" s="363">
        <v>0</v>
      </c>
      <c r="G858" s="363">
        <f t="shared" si="51"/>
        <v>1400</v>
      </c>
      <c r="H858" s="383">
        <f t="shared" si="52"/>
        <v>1400</v>
      </c>
      <c r="I858" s="364">
        <v>45748</v>
      </c>
    </row>
    <row r="859" spans="1:9" x14ac:dyDescent="0.25">
      <c r="A859" s="381">
        <v>829</v>
      </c>
      <c r="B859" s="381" t="s">
        <v>2283</v>
      </c>
      <c r="C859" s="363" t="s">
        <v>2280</v>
      </c>
      <c r="D859" s="381" t="s">
        <v>98</v>
      </c>
      <c r="E859" s="363">
        <v>1454.05</v>
      </c>
      <c r="F859" s="363">
        <v>0</v>
      </c>
      <c r="G859" s="363">
        <f t="shared" si="51"/>
        <v>1454.05</v>
      </c>
      <c r="H859" s="383">
        <f t="shared" si="52"/>
        <v>1454.05</v>
      </c>
      <c r="I859" s="364">
        <v>45748</v>
      </c>
    </row>
    <row r="860" spans="1:9" x14ac:dyDescent="0.25">
      <c r="A860" s="381">
        <v>830</v>
      </c>
      <c r="B860" s="381" t="s">
        <v>2283</v>
      </c>
      <c r="C860" s="363" t="s">
        <v>2280</v>
      </c>
      <c r="D860" s="381" t="s">
        <v>99</v>
      </c>
      <c r="E860" s="363">
        <v>1454.05</v>
      </c>
      <c r="F860" s="363">
        <v>0</v>
      </c>
      <c r="G860" s="363">
        <f t="shared" si="51"/>
        <v>1454.05</v>
      </c>
      <c r="H860" s="383">
        <f t="shared" si="52"/>
        <v>1454.05</v>
      </c>
      <c r="I860" s="364">
        <v>45748</v>
      </c>
    </row>
    <row r="861" spans="1:9" x14ac:dyDescent="0.25">
      <c r="A861" s="381">
        <v>831</v>
      </c>
      <c r="B861" s="381" t="s">
        <v>2283</v>
      </c>
      <c r="C861" s="363" t="s">
        <v>2280</v>
      </c>
      <c r="D861" s="381" t="s">
        <v>97</v>
      </c>
      <c r="E861" s="363">
        <v>1454.05</v>
      </c>
      <c r="F861" s="363">
        <v>0</v>
      </c>
      <c r="G861" s="363">
        <f t="shared" si="51"/>
        <v>1454.05</v>
      </c>
      <c r="H861" s="383">
        <f t="shared" si="52"/>
        <v>1454.05</v>
      </c>
      <c r="I861" s="364">
        <v>45748</v>
      </c>
    </row>
    <row r="862" spans="1:9" x14ac:dyDescent="0.25">
      <c r="A862" s="381">
        <v>832</v>
      </c>
      <c r="B862" s="381" t="s">
        <v>2281</v>
      </c>
      <c r="C862" s="363" t="s">
        <v>2277</v>
      </c>
      <c r="D862" s="381" t="s">
        <v>98</v>
      </c>
      <c r="E862" s="363">
        <v>1520</v>
      </c>
      <c r="F862" s="363">
        <v>0</v>
      </c>
      <c r="G862" s="363">
        <f t="shared" si="51"/>
        <v>1520</v>
      </c>
      <c r="H862" s="383">
        <f t="shared" si="52"/>
        <v>1520</v>
      </c>
      <c r="I862" s="364">
        <v>45748</v>
      </c>
    </row>
    <row r="863" spans="1:9" x14ac:dyDescent="0.25">
      <c r="A863" s="381">
        <v>833</v>
      </c>
      <c r="B863" s="381" t="s">
        <v>2246</v>
      </c>
      <c r="C863" s="363" t="s">
        <v>2277</v>
      </c>
      <c r="D863" s="381" t="s">
        <v>99</v>
      </c>
      <c r="E863" s="363">
        <v>2360</v>
      </c>
      <c r="F863" s="363">
        <v>0</v>
      </c>
      <c r="G863" s="363">
        <f t="shared" si="51"/>
        <v>2360</v>
      </c>
      <c r="H863" s="383">
        <f t="shared" si="52"/>
        <v>2360</v>
      </c>
      <c r="I863" s="364">
        <v>45748</v>
      </c>
    </row>
    <row r="864" spans="1:9" x14ac:dyDescent="0.25">
      <c r="A864" s="381">
        <v>834</v>
      </c>
      <c r="B864" s="381" t="s">
        <v>2246</v>
      </c>
      <c r="C864" s="363" t="s">
        <v>2277</v>
      </c>
      <c r="D864" s="381" t="s">
        <v>97</v>
      </c>
      <c r="E864" s="363">
        <v>2360</v>
      </c>
      <c r="F864" s="363">
        <v>0</v>
      </c>
      <c r="G864" s="363">
        <f t="shared" si="51"/>
        <v>2360</v>
      </c>
      <c r="H864" s="383">
        <f t="shared" si="52"/>
        <v>2360</v>
      </c>
      <c r="I864" s="364">
        <v>45748</v>
      </c>
    </row>
    <row r="865" spans="1:9" x14ac:dyDescent="0.25">
      <c r="A865" s="381">
        <v>835</v>
      </c>
      <c r="B865" s="381" t="s">
        <v>2284</v>
      </c>
      <c r="C865" s="363" t="s">
        <v>2280</v>
      </c>
      <c r="D865" s="381" t="s">
        <v>98</v>
      </c>
      <c r="E865" s="363">
        <v>2425</v>
      </c>
      <c r="F865" s="363">
        <v>0</v>
      </c>
      <c r="G865" s="363">
        <f t="shared" si="51"/>
        <v>2425</v>
      </c>
      <c r="H865" s="383">
        <f t="shared" si="52"/>
        <v>2425</v>
      </c>
      <c r="I865" s="364">
        <v>45748</v>
      </c>
    </row>
    <row r="866" spans="1:9" x14ac:dyDescent="0.25">
      <c r="A866" s="381">
        <v>836</v>
      </c>
      <c r="B866" s="381" t="s">
        <v>2285</v>
      </c>
      <c r="C866" s="363" t="s">
        <v>2277</v>
      </c>
      <c r="D866" s="381" t="s">
        <v>98</v>
      </c>
      <c r="E866" s="363">
        <v>2520</v>
      </c>
      <c r="F866" s="363">
        <v>0</v>
      </c>
      <c r="G866" s="363">
        <f t="shared" si="51"/>
        <v>2520</v>
      </c>
      <c r="H866" s="383">
        <f t="shared" si="52"/>
        <v>2520</v>
      </c>
      <c r="I866" s="364">
        <v>45748</v>
      </c>
    </row>
    <row r="867" spans="1:9" x14ac:dyDescent="0.25">
      <c r="A867" s="381">
        <v>837</v>
      </c>
      <c r="B867" s="381" t="s">
        <v>2285</v>
      </c>
      <c r="C867" s="363" t="s">
        <v>2277</v>
      </c>
      <c r="D867" s="381" t="s">
        <v>99</v>
      </c>
      <c r="E867" s="363">
        <v>2520</v>
      </c>
      <c r="F867" s="363">
        <v>0</v>
      </c>
      <c r="G867" s="363">
        <f t="shared" si="51"/>
        <v>2520</v>
      </c>
      <c r="H867" s="383">
        <f t="shared" si="52"/>
        <v>2520</v>
      </c>
      <c r="I867" s="364">
        <v>45748</v>
      </c>
    </row>
    <row r="868" spans="1:9" x14ac:dyDescent="0.25">
      <c r="A868" s="381">
        <v>838</v>
      </c>
      <c r="B868" s="381" t="s">
        <v>2285</v>
      </c>
      <c r="C868" s="363" t="s">
        <v>2277</v>
      </c>
      <c r="D868" s="381" t="s">
        <v>97</v>
      </c>
      <c r="E868" s="363">
        <v>2520</v>
      </c>
      <c r="F868" s="363">
        <v>0</v>
      </c>
      <c r="G868" s="363">
        <f t="shared" si="51"/>
        <v>2520</v>
      </c>
      <c r="H868" s="383">
        <f t="shared" si="52"/>
        <v>2520</v>
      </c>
      <c r="I868" s="364">
        <v>45748</v>
      </c>
    </row>
    <row r="869" spans="1:9" x14ac:dyDescent="0.25">
      <c r="A869" s="381">
        <v>839</v>
      </c>
      <c r="B869" s="381" t="s">
        <v>2200</v>
      </c>
      <c r="C869" s="363" t="s">
        <v>2276</v>
      </c>
      <c r="D869" s="381" t="s">
        <v>98</v>
      </c>
      <c r="E869" s="363">
        <v>2535</v>
      </c>
      <c r="F869" s="363">
        <v>0</v>
      </c>
      <c r="G869" s="363">
        <f t="shared" si="51"/>
        <v>2535</v>
      </c>
      <c r="H869" s="383">
        <f t="shared" si="52"/>
        <v>2535</v>
      </c>
      <c r="I869" s="364">
        <v>45748</v>
      </c>
    </row>
    <row r="870" spans="1:9" x14ac:dyDescent="0.25">
      <c r="A870" s="381">
        <v>840</v>
      </c>
      <c r="B870" s="381" t="s">
        <v>2200</v>
      </c>
      <c r="C870" s="363" t="s">
        <v>2276</v>
      </c>
      <c r="D870" s="381" t="s">
        <v>99</v>
      </c>
      <c r="E870" s="363">
        <v>2535</v>
      </c>
      <c r="F870" s="363">
        <v>0</v>
      </c>
      <c r="G870" s="363">
        <f t="shared" si="51"/>
        <v>2535</v>
      </c>
      <c r="H870" s="383">
        <f t="shared" si="52"/>
        <v>2535</v>
      </c>
      <c r="I870" s="364">
        <v>45748</v>
      </c>
    </row>
    <row r="871" spans="1:9" x14ac:dyDescent="0.25">
      <c r="A871" s="381">
        <v>841</v>
      </c>
      <c r="B871" s="381" t="s">
        <v>2200</v>
      </c>
      <c r="C871" s="363" t="s">
        <v>2276</v>
      </c>
      <c r="D871" s="381" t="s">
        <v>97</v>
      </c>
      <c r="E871" s="363">
        <v>2535</v>
      </c>
      <c r="F871" s="363">
        <v>0</v>
      </c>
      <c r="G871" s="363">
        <f t="shared" si="51"/>
        <v>2535</v>
      </c>
      <c r="H871" s="383">
        <f t="shared" si="52"/>
        <v>2535</v>
      </c>
      <c r="I871" s="364">
        <v>45748</v>
      </c>
    </row>
    <row r="872" spans="1:9" x14ac:dyDescent="0.25">
      <c r="A872" s="381">
        <v>842</v>
      </c>
      <c r="B872" s="381" t="s">
        <v>2284</v>
      </c>
      <c r="C872" s="363" t="s">
        <v>2280</v>
      </c>
      <c r="D872" s="381" t="s">
        <v>97</v>
      </c>
      <c r="E872" s="363">
        <v>2917.75</v>
      </c>
      <c r="F872" s="363">
        <v>0</v>
      </c>
      <c r="G872" s="363">
        <f t="shared" si="51"/>
        <v>2917.75</v>
      </c>
      <c r="H872" s="383">
        <f t="shared" si="52"/>
        <v>2917.75</v>
      </c>
      <c r="I872" s="364">
        <v>45748</v>
      </c>
    </row>
    <row r="873" spans="1:9" x14ac:dyDescent="0.25">
      <c r="A873" s="381">
        <v>843</v>
      </c>
      <c r="B873" s="381" t="s">
        <v>2246</v>
      </c>
      <c r="C873" s="363" t="s">
        <v>2277</v>
      </c>
      <c r="D873" s="381" t="s">
        <v>98</v>
      </c>
      <c r="E873" s="363">
        <v>3340</v>
      </c>
      <c r="F873" s="363">
        <v>0</v>
      </c>
      <c r="G873" s="363">
        <f t="shared" si="51"/>
        <v>3340</v>
      </c>
      <c r="H873" s="383">
        <f t="shared" si="52"/>
        <v>3340</v>
      </c>
      <c r="I873" s="364">
        <v>45748</v>
      </c>
    </row>
    <row r="874" spans="1:9" x14ac:dyDescent="0.25">
      <c r="A874" s="381">
        <v>844</v>
      </c>
      <c r="B874" s="381" t="s">
        <v>2286</v>
      </c>
      <c r="C874" s="363" t="s">
        <v>2276</v>
      </c>
      <c r="D874" s="381" t="s">
        <v>97</v>
      </c>
      <c r="E874" s="363">
        <v>3920</v>
      </c>
      <c r="F874" s="363">
        <v>0</v>
      </c>
      <c r="G874" s="363">
        <f t="shared" si="51"/>
        <v>3920</v>
      </c>
      <c r="H874" s="383">
        <f t="shared" si="52"/>
        <v>3920</v>
      </c>
      <c r="I874" s="364">
        <v>45748</v>
      </c>
    </row>
    <row r="875" spans="1:9" x14ac:dyDescent="0.25">
      <c r="A875" s="381">
        <v>845</v>
      </c>
      <c r="B875" s="381" t="s">
        <v>2286</v>
      </c>
      <c r="C875" s="363" t="s">
        <v>2276</v>
      </c>
      <c r="D875" s="381" t="s">
        <v>98</v>
      </c>
      <c r="E875" s="363">
        <v>4900</v>
      </c>
      <c r="F875" s="363">
        <v>0</v>
      </c>
      <c r="G875" s="363">
        <f t="shared" si="51"/>
        <v>4900</v>
      </c>
      <c r="H875" s="383">
        <f t="shared" si="52"/>
        <v>4900</v>
      </c>
      <c r="I875" s="364">
        <v>45748</v>
      </c>
    </row>
    <row r="876" spans="1:9" x14ac:dyDescent="0.25">
      <c r="A876" s="381">
        <v>846</v>
      </c>
      <c r="B876" s="381" t="s">
        <v>2286</v>
      </c>
      <c r="C876" s="363" t="s">
        <v>2276</v>
      </c>
      <c r="D876" s="381" t="s">
        <v>99</v>
      </c>
      <c r="E876" s="363">
        <v>4900</v>
      </c>
      <c r="F876" s="363">
        <v>0</v>
      </c>
      <c r="G876" s="363">
        <f t="shared" si="51"/>
        <v>4900</v>
      </c>
      <c r="H876" s="383">
        <f t="shared" si="52"/>
        <v>4900</v>
      </c>
      <c r="I876" s="364">
        <v>45748</v>
      </c>
    </row>
    <row r="877" spans="1:9" x14ac:dyDescent="0.25">
      <c r="A877" s="381">
        <v>847</v>
      </c>
      <c r="B877" s="381" t="s">
        <v>2201</v>
      </c>
      <c r="C877" s="363" t="s">
        <v>2276</v>
      </c>
      <c r="D877" s="381" t="s">
        <v>98</v>
      </c>
      <c r="E877" s="392">
        <v>4980</v>
      </c>
      <c r="F877" s="363">
        <v>0</v>
      </c>
      <c r="G877" s="363">
        <f t="shared" si="51"/>
        <v>4980</v>
      </c>
      <c r="H877" s="383">
        <f t="shared" si="52"/>
        <v>4980</v>
      </c>
      <c r="I877" s="364">
        <v>45748</v>
      </c>
    </row>
    <row r="878" spans="1:9" x14ac:dyDescent="0.25">
      <c r="A878" s="381">
        <v>848</v>
      </c>
      <c r="B878" s="381" t="s">
        <v>2201</v>
      </c>
      <c r="C878" s="363" t="s">
        <v>2276</v>
      </c>
      <c r="D878" s="381" t="s">
        <v>99</v>
      </c>
      <c r="E878" s="392">
        <v>4980</v>
      </c>
      <c r="F878" s="363">
        <v>0</v>
      </c>
      <c r="G878" s="363">
        <f t="shared" si="51"/>
        <v>4980</v>
      </c>
      <c r="H878" s="383">
        <f t="shared" si="52"/>
        <v>4980</v>
      </c>
      <c r="I878" s="364">
        <v>45748</v>
      </c>
    </row>
    <row r="879" spans="1:9" x14ac:dyDescent="0.25">
      <c r="A879" s="381">
        <v>849</v>
      </c>
      <c r="B879" s="381" t="s">
        <v>2211</v>
      </c>
      <c r="C879" s="363" t="s">
        <v>2277</v>
      </c>
      <c r="D879" s="381" t="s">
        <v>97</v>
      </c>
      <c r="E879" s="363">
        <v>5960</v>
      </c>
      <c r="F879" s="363">
        <v>0</v>
      </c>
      <c r="G879" s="363">
        <f t="shared" si="51"/>
        <v>5960</v>
      </c>
      <c r="H879" s="383">
        <f t="shared" si="52"/>
        <v>5960</v>
      </c>
      <c r="I879" s="364">
        <v>45748</v>
      </c>
    </row>
    <row r="880" spans="1:9" x14ac:dyDescent="0.25">
      <c r="A880" s="381">
        <v>850</v>
      </c>
      <c r="B880" s="381" t="s">
        <v>2287</v>
      </c>
      <c r="C880" s="363" t="s">
        <v>2277</v>
      </c>
      <c r="D880" s="381" t="s">
        <v>98</v>
      </c>
      <c r="E880" s="363">
        <v>6900</v>
      </c>
      <c r="F880" s="363">
        <v>0</v>
      </c>
      <c r="G880" s="363">
        <f t="shared" si="51"/>
        <v>6900</v>
      </c>
      <c r="H880" s="383">
        <f t="shared" si="52"/>
        <v>6900</v>
      </c>
      <c r="I880" s="364">
        <v>45748</v>
      </c>
    </row>
    <row r="881" spans="1:9" x14ac:dyDescent="0.25">
      <c r="A881" s="381">
        <v>851</v>
      </c>
      <c r="B881" s="381" t="s">
        <v>2287</v>
      </c>
      <c r="C881" s="363" t="s">
        <v>2277</v>
      </c>
      <c r="D881" s="381" t="s">
        <v>99</v>
      </c>
      <c r="E881" s="363">
        <v>6900</v>
      </c>
      <c r="F881" s="363">
        <v>0</v>
      </c>
      <c r="G881" s="363">
        <f t="shared" si="51"/>
        <v>6900</v>
      </c>
      <c r="H881" s="383">
        <f t="shared" si="52"/>
        <v>6900</v>
      </c>
      <c r="I881" s="364">
        <v>45748</v>
      </c>
    </row>
    <row r="882" spans="1:9" x14ac:dyDescent="0.25">
      <c r="A882" s="381">
        <v>852</v>
      </c>
      <c r="B882" s="381" t="s">
        <v>2287</v>
      </c>
      <c r="C882" s="363" t="s">
        <v>2277</v>
      </c>
      <c r="D882" s="381" t="s">
        <v>97</v>
      </c>
      <c r="E882" s="363">
        <v>6900</v>
      </c>
      <c r="F882" s="363">
        <v>0</v>
      </c>
      <c r="G882" s="363">
        <f t="shared" si="51"/>
        <v>6900</v>
      </c>
      <c r="H882" s="383">
        <f t="shared" si="52"/>
        <v>6900</v>
      </c>
      <c r="I882" s="364">
        <v>45748</v>
      </c>
    </row>
    <row r="883" spans="1:9" x14ac:dyDescent="0.25">
      <c r="A883" s="381">
        <v>853</v>
      </c>
      <c r="B883" s="381" t="s">
        <v>2263</v>
      </c>
      <c r="C883" s="363" t="s">
        <v>2276</v>
      </c>
      <c r="D883" s="381" t="s">
        <v>99</v>
      </c>
      <c r="E883" s="363">
        <v>6920</v>
      </c>
      <c r="F883" s="363">
        <v>0</v>
      </c>
      <c r="G883" s="363">
        <f t="shared" si="51"/>
        <v>6920</v>
      </c>
      <c r="H883" s="383">
        <f t="shared" si="52"/>
        <v>6920</v>
      </c>
      <c r="I883" s="364">
        <v>45748</v>
      </c>
    </row>
    <row r="884" spans="1:9" x14ac:dyDescent="0.25">
      <c r="A884" s="381">
        <v>854</v>
      </c>
      <c r="B884" s="381" t="s">
        <v>2288</v>
      </c>
      <c r="C884" s="363" t="s">
        <v>2280</v>
      </c>
      <c r="D884" s="381" t="s">
        <v>98</v>
      </c>
      <c r="E884" s="363">
        <v>7017</v>
      </c>
      <c r="F884" s="363">
        <v>0</v>
      </c>
      <c r="G884" s="363">
        <f t="shared" si="51"/>
        <v>7017</v>
      </c>
      <c r="H884" s="383">
        <f t="shared" si="52"/>
        <v>7017</v>
      </c>
      <c r="I884" s="364">
        <v>45748</v>
      </c>
    </row>
    <row r="885" spans="1:9" x14ac:dyDescent="0.25">
      <c r="A885" s="381">
        <v>855</v>
      </c>
      <c r="B885" s="381" t="s">
        <v>2288</v>
      </c>
      <c r="C885" s="363" t="s">
        <v>2280</v>
      </c>
      <c r="D885" s="381" t="s">
        <v>99</v>
      </c>
      <c r="E885" s="363">
        <v>7017</v>
      </c>
      <c r="F885" s="363">
        <v>0</v>
      </c>
      <c r="G885" s="363">
        <f t="shared" si="51"/>
        <v>7017</v>
      </c>
      <c r="H885" s="383">
        <f t="shared" si="52"/>
        <v>7017</v>
      </c>
      <c r="I885" s="364">
        <v>45748</v>
      </c>
    </row>
    <row r="886" spans="1:9" x14ac:dyDescent="0.25">
      <c r="A886" s="381">
        <v>856</v>
      </c>
      <c r="B886" s="381" t="s">
        <v>2288</v>
      </c>
      <c r="C886" s="363" t="s">
        <v>2280</v>
      </c>
      <c r="D886" s="381" t="s">
        <v>97</v>
      </c>
      <c r="E886" s="363">
        <v>7017</v>
      </c>
      <c r="F886" s="363">
        <v>0</v>
      </c>
      <c r="G886" s="363">
        <f t="shared" si="51"/>
        <v>7017</v>
      </c>
      <c r="H886" s="383">
        <f t="shared" si="52"/>
        <v>7017</v>
      </c>
      <c r="I886" s="364">
        <v>45748</v>
      </c>
    </row>
    <row r="887" spans="1:9" x14ac:dyDescent="0.25">
      <c r="A887" s="381">
        <v>857</v>
      </c>
      <c r="B887" s="381" t="s">
        <v>2202</v>
      </c>
      <c r="C887" s="363" t="s">
        <v>2276</v>
      </c>
      <c r="D887" s="381" t="s">
        <v>97</v>
      </c>
      <c r="E887" s="363">
        <v>7197</v>
      </c>
      <c r="F887" s="363">
        <v>0</v>
      </c>
      <c r="G887" s="363">
        <f t="shared" si="51"/>
        <v>7197</v>
      </c>
      <c r="H887" s="383">
        <f t="shared" si="52"/>
        <v>7197</v>
      </c>
      <c r="I887" s="364">
        <v>45748</v>
      </c>
    </row>
    <row r="888" spans="1:9" x14ac:dyDescent="0.25">
      <c r="A888" s="381">
        <v>858</v>
      </c>
      <c r="B888" s="381" t="s">
        <v>2289</v>
      </c>
      <c r="C888" s="363" t="s">
        <v>2276</v>
      </c>
      <c r="D888" s="381" t="s">
        <v>98</v>
      </c>
      <c r="E888" s="363">
        <v>7600</v>
      </c>
      <c r="F888" s="363">
        <v>0</v>
      </c>
      <c r="G888" s="363">
        <f t="shared" si="51"/>
        <v>7600</v>
      </c>
      <c r="H888" s="383">
        <f t="shared" si="52"/>
        <v>7600</v>
      </c>
      <c r="I888" s="364">
        <v>45748</v>
      </c>
    </row>
    <row r="889" spans="1:9" x14ac:dyDescent="0.25">
      <c r="A889" s="381">
        <v>859</v>
      </c>
      <c r="B889" s="381" t="s">
        <v>2290</v>
      </c>
      <c r="C889" s="363" t="s">
        <v>2277</v>
      </c>
      <c r="D889" s="381" t="s">
        <v>98</v>
      </c>
      <c r="E889" s="363">
        <v>7805</v>
      </c>
      <c r="F889" s="363">
        <v>0</v>
      </c>
      <c r="G889" s="363">
        <f t="shared" si="51"/>
        <v>7805</v>
      </c>
      <c r="H889" s="383">
        <f t="shared" si="52"/>
        <v>7805</v>
      </c>
      <c r="I889" s="364">
        <v>45748</v>
      </c>
    </row>
    <row r="890" spans="1:9" x14ac:dyDescent="0.25">
      <c r="A890" s="381">
        <v>860</v>
      </c>
      <c r="B890" s="381" t="s">
        <v>2290</v>
      </c>
      <c r="C890" s="363" t="s">
        <v>2277</v>
      </c>
      <c r="D890" s="381" t="s">
        <v>99</v>
      </c>
      <c r="E890" s="363">
        <v>7805</v>
      </c>
      <c r="F890" s="363">
        <v>0</v>
      </c>
      <c r="G890" s="363">
        <f t="shared" si="51"/>
        <v>7805</v>
      </c>
      <c r="H890" s="383">
        <f t="shared" si="52"/>
        <v>7805</v>
      </c>
      <c r="I890" s="364">
        <v>45748</v>
      </c>
    </row>
    <row r="891" spans="1:9" x14ac:dyDescent="0.25">
      <c r="A891" s="381">
        <v>861</v>
      </c>
      <c r="B891" s="381" t="s">
        <v>2290</v>
      </c>
      <c r="C891" s="363" t="s">
        <v>2277</v>
      </c>
      <c r="D891" s="381" t="s">
        <v>97</v>
      </c>
      <c r="E891" s="363">
        <v>7805</v>
      </c>
      <c r="F891" s="363">
        <v>0</v>
      </c>
      <c r="G891" s="363">
        <f t="shared" si="51"/>
        <v>7805</v>
      </c>
      <c r="H891" s="383">
        <f t="shared" si="52"/>
        <v>7805</v>
      </c>
      <c r="I891" s="364">
        <v>45748</v>
      </c>
    </row>
    <row r="892" spans="1:9" x14ac:dyDescent="0.25">
      <c r="A892" s="381">
        <v>862</v>
      </c>
      <c r="B892" s="381" t="s">
        <v>2211</v>
      </c>
      <c r="C892" s="363" t="s">
        <v>2277</v>
      </c>
      <c r="D892" s="381" t="s">
        <v>98</v>
      </c>
      <c r="E892" s="363">
        <v>8940</v>
      </c>
      <c r="F892" s="363">
        <v>0</v>
      </c>
      <c r="G892" s="363">
        <f t="shared" si="51"/>
        <v>8940</v>
      </c>
      <c r="H892" s="383">
        <f t="shared" si="52"/>
        <v>8940</v>
      </c>
      <c r="I892" s="364">
        <v>45748</v>
      </c>
    </row>
    <row r="893" spans="1:9" x14ac:dyDescent="0.25">
      <c r="A893" s="381">
        <v>863</v>
      </c>
      <c r="B893" s="381" t="s">
        <v>2211</v>
      </c>
      <c r="C893" s="363" t="s">
        <v>2277</v>
      </c>
      <c r="D893" s="381" t="s">
        <v>99</v>
      </c>
      <c r="E893" s="363">
        <v>8940</v>
      </c>
      <c r="F893" s="363">
        <v>0</v>
      </c>
      <c r="G893" s="363">
        <f t="shared" si="51"/>
        <v>8940</v>
      </c>
      <c r="H893" s="383">
        <f t="shared" si="52"/>
        <v>8940</v>
      </c>
      <c r="I893" s="364">
        <v>45748</v>
      </c>
    </row>
    <row r="894" spans="1:9" x14ac:dyDescent="0.25">
      <c r="A894" s="381">
        <v>864</v>
      </c>
      <c r="B894" s="381" t="s">
        <v>2166</v>
      </c>
      <c r="C894" s="363" t="s">
        <v>2277</v>
      </c>
      <c r="D894" s="381" t="s">
        <v>99</v>
      </c>
      <c r="E894" s="363">
        <v>9406</v>
      </c>
      <c r="F894" s="363">
        <v>0</v>
      </c>
      <c r="G894" s="363">
        <f t="shared" si="51"/>
        <v>9406</v>
      </c>
      <c r="H894" s="383">
        <f t="shared" si="52"/>
        <v>9406</v>
      </c>
      <c r="I894" s="364">
        <v>45748</v>
      </c>
    </row>
    <row r="895" spans="1:9" x14ac:dyDescent="0.25">
      <c r="A895" s="381">
        <v>865</v>
      </c>
      <c r="B895" s="381" t="s">
        <v>2166</v>
      </c>
      <c r="C895" s="363" t="s">
        <v>2277</v>
      </c>
      <c r="D895" s="381" t="s">
        <v>98</v>
      </c>
      <c r="E895" s="363">
        <v>10774</v>
      </c>
      <c r="F895" s="363">
        <v>0</v>
      </c>
      <c r="G895" s="363">
        <f t="shared" si="51"/>
        <v>10774</v>
      </c>
      <c r="H895" s="383">
        <f t="shared" si="52"/>
        <v>10774</v>
      </c>
      <c r="I895" s="364">
        <v>45748</v>
      </c>
    </row>
    <row r="896" spans="1:9" x14ac:dyDescent="0.25">
      <c r="A896" s="381">
        <v>866</v>
      </c>
      <c r="B896" s="381" t="s">
        <v>2166</v>
      </c>
      <c r="C896" s="363" t="s">
        <v>2277</v>
      </c>
      <c r="D896" s="381" t="s">
        <v>97</v>
      </c>
      <c r="E896" s="363">
        <v>11260</v>
      </c>
      <c r="F896" s="363">
        <v>0</v>
      </c>
      <c r="G896" s="363">
        <f t="shared" si="51"/>
        <v>11260</v>
      </c>
      <c r="H896" s="383">
        <f t="shared" si="52"/>
        <v>11260</v>
      </c>
      <c r="I896" s="364">
        <v>45748</v>
      </c>
    </row>
    <row r="897" spans="1:9" x14ac:dyDescent="0.25">
      <c r="A897" s="381">
        <v>867</v>
      </c>
      <c r="B897" s="381" t="s">
        <v>2209</v>
      </c>
      <c r="C897" s="363" t="s">
        <v>2276</v>
      </c>
      <c r="D897" s="381" t="s">
        <v>99</v>
      </c>
      <c r="E897" s="363">
        <v>11500</v>
      </c>
      <c r="F897" s="363">
        <v>0</v>
      </c>
      <c r="G897" s="363">
        <f t="shared" si="51"/>
        <v>11500</v>
      </c>
      <c r="H897" s="383">
        <f t="shared" si="52"/>
        <v>11500</v>
      </c>
      <c r="I897" s="364">
        <v>45748</v>
      </c>
    </row>
    <row r="898" spans="1:9" x14ac:dyDescent="0.25">
      <c r="A898" s="381">
        <v>868</v>
      </c>
      <c r="B898" s="381" t="s">
        <v>2209</v>
      </c>
      <c r="C898" s="363" t="s">
        <v>2276</v>
      </c>
      <c r="D898" s="381" t="s">
        <v>98</v>
      </c>
      <c r="E898" s="363">
        <v>13660</v>
      </c>
      <c r="F898" s="363">
        <v>0</v>
      </c>
      <c r="G898" s="363">
        <f t="shared" si="51"/>
        <v>13660</v>
      </c>
      <c r="H898" s="383">
        <f t="shared" si="52"/>
        <v>13660</v>
      </c>
      <c r="I898" s="364">
        <v>45748</v>
      </c>
    </row>
    <row r="899" spans="1:9" x14ac:dyDescent="0.25">
      <c r="A899" s="381">
        <v>869</v>
      </c>
      <c r="B899" s="381" t="s">
        <v>2198</v>
      </c>
      <c r="C899" s="363" t="s">
        <v>2277</v>
      </c>
      <c r="D899" s="381" t="s">
        <v>97</v>
      </c>
      <c r="E899" s="363">
        <v>14030</v>
      </c>
      <c r="F899" s="363">
        <v>0</v>
      </c>
      <c r="G899" s="363">
        <f t="shared" si="51"/>
        <v>14030</v>
      </c>
      <c r="H899" s="383">
        <f t="shared" si="52"/>
        <v>14030</v>
      </c>
      <c r="I899" s="364">
        <v>45748</v>
      </c>
    </row>
    <row r="900" spans="1:9" x14ac:dyDescent="0.25">
      <c r="A900" s="381">
        <v>870</v>
      </c>
      <c r="B900" s="381" t="s">
        <v>2198</v>
      </c>
      <c r="C900" s="363" t="s">
        <v>2277</v>
      </c>
      <c r="D900" s="381" t="s">
        <v>99</v>
      </c>
      <c r="E900" s="363">
        <v>14720</v>
      </c>
      <c r="F900" s="363">
        <v>0</v>
      </c>
      <c r="G900" s="363">
        <f t="shared" si="51"/>
        <v>14720</v>
      </c>
      <c r="H900" s="383">
        <f t="shared" si="52"/>
        <v>14720</v>
      </c>
      <c r="I900" s="364">
        <v>45748</v>
      </c>
    </row>
    <row r="901" spans="1:9" x14ac:dyDescent="0.25">
      <c r="A901" s="381">
        <v>871</v>
      </c>
      <c r="B901" s="381" t="s">
        <v>2198</v>
      </c>
      <c r="C901" s="363" t="s">
        <v>2277</v>
      </c>
      <c r="D901" s="381" t="s">
        <v>98</v>
      </c>
      <c r="E901" s="363">
        <v>15640</v>
      </c>
      <c r="F901" s="363">
        <v>0</v>
      </c>
      <c r="G901" s="363">
        <f t="shared" ref="G901:G964" si="53">E901</f>
        <v>15640</v>
      </c>
      <c r="H901" s="383">
        <f t="shared" ref="H901:H964" si="54">E901</f>
        <v>15640</v>
      </c>
      <c r="I901" s="364">
        <v>45748</v>
      </c>
    </row>
    <row r="902" spans="1:9" x14ac:dyDescent="0.25">
      <c r="A902" s="381">
        <v>872</v>
      </c>
      <c r="B902" s="381" t="s">
        <v>2264</v>
      </c>
      <c r="C902" s="363" t="s">
        <v>2276</v>
      </c>
      <c r="D902" s="381" t="s">
        <v>97</v>
      </c>
      <c r="E902" s="363">
        <v>17741.150000000001</v>
      </c>
      <c r="F902" s="363">
        <v>0</v>
      </c>
      <c r="G902" s="363">
        <f t="shared" si="53"/>
        <v>17741.150000000001</v>
      </c>
      <c r="H902" s="383">
        <f t="shared" si="54"/>
        <v>17741.150000000001</v>
      </c>
      <c r="I902" s="364">
        <v>45748</v>
      </c>
    </row>
    <row r="903" spans="1:9" x14ac:dyDescent="0.25">
      <c r="A903" s="381">
        <v>873</v>
      </c>
      <c r="B903" s="381" t="s">
        <v>2264</v>
      </c>
      <c r="C903" s="363" t="s">
        <v>2276</v>
      </c>
      <c r="D903" s="381" t="s">
        <v>99</v>
      </c>
      <c r="E903" s="363">
        <v>18300</v>
      </c>
      <c r="F903" s="363">
        <v>0</v>
      </c>
      <c r="G903" s="363">
        <f t="shared" si="53"/>
        <v>18300</v>
      </c>
      <c r="H903" s="383">
        <f t="shared" si="54"/>
        <v>18300</v>
      </c>
      <c r="I903" s="364">
        <v>45748</v>
      </c>
    </row>
    <row r="904" spans="1:9" x14ac:dyDescent="0.25">
      <c r="A904" s="381">
        <v>874</v>
      </c>
      <c r="B904" s="381" t="s">
        <v>2217</v>
      </c>
      <c r="C904" s="363" t="s">
        <v>2276</v>
      </c>
      <c r="D904" s="381" t="s">
        <v>98</v>
      </c>
      <c r="E904" s="363">
        <v>19440</v>
      </c>
      <c r="F904" s="363">
        <v>0</v>
      </c>
      <c r="G904" s="363">
        <f t="shared" si="53"/>
        <v>19440</v>
      </c>
      <c r="H904" s="383">
        <f t="shared" si="54"/>
        <v>19440</v>
      </c>
      <c r="I904" s="364">
        <v>45748</v>
      </c>
    </row>
    <row r="905" spans="1:9" x14ac:dyDescent="0.25">
      <c r="A905" s="381">
        <v>875</v>
      </c>
      <c r="B905" s="381" t="s">
        <v>2217</v>
      </c>
      <c r="C905" s="363" t="s">
        <v>2276</v>
      </c>
      <c r="D905" s="381" t="s">
        <v>97</v>
      </c>
      <c r="E905" s="363">
        <v>19440</v>
      </c>
      <c r="F905" s="363">
        <v>0</v>
      </c>
      <c r="G905" s="363">
        <f t="shared" si="53"/>
        <v>19440</v>
      </c>
      <c r="H905" s="383">
        <f t="shared" si="54"/>
        <v>19440</v>
      </c>
      <c r="I905" s="364">
        <v>45748</v>
      </c>
    </row>
    <row r="906" spans="1:9" x14ac:dyDescent="0.25">
      <c r="A906" s="381">
        <v>876</v>
      </c>
      <c r="B906" s="381" t="s">
        <v>2202</v>
      </c>
      <c r="C906" s="363" t="s">
        <v>2276</v>
      </c>
      <c r="D906" s="381" t="s">
        <v>98</v>
      </c>
      <c r="E906" s="363">
        <v>24704</v>
      </c>
      <c r="F906" s="363">
        <v>0</v>
      </c>
      <c r="G906" s="363">
        <f t="shared" si="53"/>
        <v>24704</v>
      </c>
      <c r="H906" s="383">
        <f t="shared" si="54"/>
        <v>24704</v>
      </c>
      <c r="I906" s="364">
        <v>45748</v>
      </c>
    </row>
    <row r="907" spans="1:9" x14ac:dyDescent="0.25">
      <c r="A907" s="381">
        <v>877</v>
      </c>
      <c r="B907" s="381" t="s">
        <v>2202</v>
      </c>
      <c r="C907" s="363" t="s">
        <v>2276</v>
      </c>
      <c r="D907" s="381" t="s">
        <v>99</v>
      </c>
      <c r="E907" s="363">
        <v>24704</v>
      </c>
      <c r="F907" s="363">
        <v>0</v>
      </c>
      <c r="G907" s="363">
        <f t="shared" si="53"/>
        <v>24704</v>
      </c>
      <c r="H907" s="383">
        <f t="shared" si="54"/>
        <v>24704</v>
      </c>
      <c r="I907" s="364">
        <v>45748</v>
      </c>
    </row>
    <row r="908" spans="1:9" x14ac:dyDescent="0.25">
      <c r="A908" s="381">
        <v>878</v>
      </c>
      <c r="B908" s="381" t="s">
        <v>2263</v>
      </c>
      <c r="C908" s="363" t="s">
        <v>2276</v>
      </c>
      <c r="D908" s="381" t="s">
        <v>98</v>
      </c>
      <c r="E908" s="363">
        <v>25202.5</v>
      </c>
      <c r="F908" s="363">
        <v>0</v>
      </c>
      <c r="G908" s="363">
        <f t="shared" si="53"/>
        <v>25202.5</v>
      </c>
      <c r="H908" s="383">
        <f t="shared" si="54"/>
        <v>25202.5</v>
      </c>
      <c r="I908" s="364">
        <v>45748</v>
      </c>
    </row>
    <row r="909" spans="1:9" x14ac:dyDescent="0.25">
      <c r="A909" s="381">
        <v>879</v>
      </c>
      <c r="B909" s="381" t="s">
        <v>2256</v>
      </c>
      <c r="C909" s="363" t="s">
        <v>2277</v>
      </c>
      <c r="D909" s="381" t="s">
        <v>97</v>
      </c>
      <c r="E909" s="363">
        <v>26400</v>
      </c>
      <c r="F909" s="363">
        <v>0</v>
      </c>
      <c r="G909" s="363">
        <f t="shared" si="53"/>
        <v>26400</v>
      </c>
      <c r="H909" s="383">
        <f t="shared" si="54"/>
        <v>26400</v>
      </c>
      <c r="I909" s="364">
        <v>45748</v>
      </c>
    </row>
    <row r="910" spans="1:9" x14ac:dyDescent="0.25">
      <c r="A910" s="381">
        <v>880</v>
      </c>
      <c r="B910" s="381" t="s">
        <v>2256</v>
      </c>
      <c r="C910" s="363" t="s">
        <v>2277</v>
      </c>
      <c r="D910" s="381" t="s">
        <v>99</v>
      </c>
      <c r="E910" s="363">
        <v>27840</v>
      </c>
      <c r="F910" s="363">
        <v>0</v>
      </c>
      <c r="G910" s="363">
        <f t="shared" si="53"/>
        <v>27840</v>
      </c>
      <c r="H910" s="383">
        <f t="shared" si="54"/>
        <v>27840</v>
      </c>
      <c r="I910" s="364">
        <v>45748</v>
      </c>
    </row>
    <row r="911" spans="1:9" x14ac:dyDescent="0.25">
      <c r="A911" s="381">
        <v>881</v>
      </c>
      <c r="B911" s="381" t="s">
        <v>2291</v>
      </c>
      <c r="C911" s="363" t="s">
        <v>2276</v>
      </c>
      <c r="D911" s="381" t="s">
        <v>98</v>
      </c>
      <c r="E911" s="392">
        <v>29345.5</v>
      </c>
      <c r="F911" s="363">
        <v>0</v>
      </c>
      <c r="G911" s="363">
        <f t="shared" si="53"/>
        <v>29345.5</v>
      </c>
      <c r="H911" s="383">
        <f t="shared" si="54"/>
        <v>29345.5</v>
      </c>
      <c r="I911" s="364">
        <v>45748</v>
      </c>
    </row>
    <row r="912" spans="1:9" x14ac:dyDescent="0.25">
      <c r="A912" s="381">
        <v>882</v>
      </c>
      <c r="B912" s="381" t="s">
        <v>2256</v>
      </c>
      <c r="C912" s="363" t="s">
        <v>2277</v>
      </c>
      <c r="D912" s="381" t="s">
        <v>98</v>
      </c>
      <c r="E912" s="363">
        <v>29760</v>
      </c>
      <c r="F912" s="363">
        <v>0</v>
      </c>
      <c r="G912" s="363">
        <f t="shared" si="53"/>
        <v>29760</v>
      </c>
      <c r="H912" s="383">
        <f t="shared" si="54"/>
        <v>29760</v>
      </c>
      <c r="I912" s="364">
        <v>45748</v>
      </c>
    </row>
    <row r="913" spans="1:9" x14ac:dyDescent="0.25">
      <c r="A913" s="381">
        <v>883</v>
      </c>
      <c r="B913" s="381" t="s">
        <v>2292</v>
      </c>
      <c r="C913" s="363" t="s">
        <v>2277</v>
      </c>
      <c r="D913" s="381" t="s">
        <v>98</v>
      </c>
      <c r="E913" s="363">
        <v>34960</v>
      </c>
      <c r="F913" s="363">
        <v>0</v>
      </c>
      <c r="G913" s="363">
        <f t="shared" si="53"/>
        <v>34960</v>
      </c>
      <c r="H913" s="383">
        <f t="shared" si="54"/>
        <v>34960</v>
      </c>
      <c r="I913" s="364">
        <v>45748</v>
      </c>
    </row>
    <row r="914" spans="1:9" x14ac:dyDescent="0.25">
      <c r="A914" s="381">
        <v>884</v>
      </c>
      <c r="B914" s="381" t="s">
        <v>2292</v>
      </c>
      <c r="C914" s="363" t="s">
        <v>2277</v>
      </c>
      <c r="D914" s="381" t="s">
        <v>97</v>
      </c>
      <c r="E914" s="363">
        <v>34960</v>
      </c>
      <c r="F914" s="363">
        <v>0</v>
      </c>
      <c r="G914" s="363">
        <f t="shared" si="53"/>
        <v>34960</v>
      </c>
      <c r="H914" s="383">
        <f t="shared" si="54"/>
        <v>34960</v>
      </c>
      <c r="I914" s="364">
        <v>45748</v>
      </c>
    </row>
    <row r="915" spans="1:9" x14ac:dyDescent="0.25">
      <c r="A915" s="381">
        <v>885</v>
      </c>
      <c r="B915" s="381" t="s">
        <v>2264</v>
      </c>
      <c r="C915" s="363" t="s">
        <v>2276</v>
      </c>
      <c r="D915" s="381" t="s">
        <v>98</v>
      </c>
      <c r="E915" s="363">
        <v>37455</v>
      </c>
      <c r="F915" s="363">
        <v>0</v>
      </c>
      <c r="G915" s="363">
        <f t="shared" si="53"/>
        <v>37455</v>
      </c>
      <c r="H915" s="383">
        <f t="shared" si="54"/>
        <v>37455</v>
      </c>
      <c r="I915" s="364">
        <v>45748</v>
      </c>
    </row>
    <row r="916" spans="1:9" x14ac:dyDescent="0.25">
      <c r="A916" s="381">
        <v>886</v>
      </c>
      <c r="B916" s="381" t="s">
        <v>2263</v>
      </c>
      <c r="C916" s="363" t="s">
        <v>2276</v>
      </c>
      <c r="D916" s="381" t="s">
        <v>97</v>
      </c>
      <c r="E916" s="363">
        <v>38339.949999999997</v>
      </c>
      <c r="F916" s="363">
        <v>0</v>
      </c>
      <c r="G916" s="363">
        <f t="shared" si="53"/>
        <v>38339.949999999997</v>
      </c>
      <c r="H916" s="383">
        <f t="shared" si="54"/>
        <v>38339.949999999997</v>
      </c>
      <c r="I916" s="364">
        <v>45748</v>
      </c>
    </row>
    <row r="917" spans="1:9" x14ac:dyDescent="0.25">
      <c r="A917" s="381">
        <v>887</v>
      </c>
      <c r="B917" s="381" t="s">
        <v>2293</v>
      </c>
      <c r="C917" s="363" t="s">
        <v>2276</v>
      </c>
      <c r="D917" s="381" t="s">
        <v>97</v>
      </c>
      <c r="E917" s="363">
        <v>38339.949999999997</v>
      </c>
      <c r="F917" s="363">
        <v>0</v>
      </c>
      <c r="G917" s="363">
        <f t="shared" si="53"/>
        <v>38339.949999999997</v>
      </c>
      <c r="H917" s="383">
        <f t="shared" si="54"/>
        <v>38339.949999999997</v>
      </c>
      <c r="I917" s="364">
        <v>45748</v>
      </c>
    </row>
    <row r="918" spans="1:9" x14ac:dyDescent="0.25">
      <c r="A918" s="381">
        <v>888</v>
      </c>
      <c r="B918" s="381" t="s">
        <v>2167</v>
      </c>
      <c r="C918" s="363" t="s">
        <v>2277</v>
      </c>
      <c r="D918" s="381" t="s">
        <v>99</v>
      </c>
      <c r="E918" s="363">
        <v>39840</v>
      </c>
      <c r="F918" s="363">
        <v>0</v>
      </c>
      <c r="G918" s="363">
        <f t="shared" si="53"/>
        <v>39840</v>
      </c>
      <c r="H918" s="383">
        <f t="shared" si="54"/>
        <v>39840</v>
      </c>
      <c r="I918" s="364">
        <v>45748</v>
      </c>
    </row>
    <row r="919" spans="1:9" x14ac:dyDescent="0.25">
      <c r="A919" s="381">
        <v>889</v>
      </c>
      <c r="B919" s="381" t="s">
        <v>2167</v>
      </c>
      <c r="C919" s="363" t="s">
        <v>2277</v>
      </c>
      <c r="D919" s="381" t="s">
        <v>98</v>
      </c>
      <c r="E919" s="363">
        <v>40320</v>
      </c>
      <c r="F919" s="363">
        <v>0</v>
      </c>
      <c r="G919" s="363">
        <f t="shared" si="53"/>
        <v>40320</v>
      </c>
      <c r="H919" s="383">
        <f t="shared" si="54"/>
        <v>40320</v>
      </c>
      <c r="I919" s="364">
        <v>45748</v>
      </c>
    </row>
    <row r="920" spans="1:9" x14ac:dyDescent="0.25">
      <c r="A920" s="381">
        <v>890</v>
      </c>
      <c r="B920" s="381" t="s">
        <v>2265</v>
      </c>
      <c r="C920" s="363" t="s">
        <v>2277</v>
      </c>
      <c r="D920" s="381" t="s">
        <v>97</v>
      </c>
      <c r="E920" s="363">
        <v>42009.7</v>
      </c>
      <c r="F920" s="363">
        <v>0</v>
      </c>
      <c r="G920" s="363">
        <f t="shared" si="53"/>
        <v>42009.7</v>
      </c>
      <c r="H920" s="383">
        <f t="shared" si="54"/>
        <v>42009.7</v>
      </c>
      <c r="I920" s="364">
        <v>45748</v>
      </c>
    </row>
    <row r="921" spans="1:9" x14ac:dyDescent="0.25">
      <c r="A921" s="381">
        <v>891</v>
      </c>
      <c r="B921" s="381" t="s">
        <v>2190</v>
      </c>
      <c r="C921" s="363" t="s">
        <v>2277</v>
      </c>
      <c r="D921" s="381" t="s">
        <v>99</v>
      </c>
      <c r="E921" s="363">
        <v>43340</v>
      </c>
      <c r="F921" s="363">
        <v>0</v>
      </c>
      <c r="G921" s="363">
        <f t="shared" si="53"/>
        <v>43340</v>
      </c>
      <c r="H921" s="383">
        <f t="shared" si="54"/>
        <v>43340</v>
      </c>
      <c r="I921" s="364">
        <v>45748</v>
      </c>
    </row>
    <row r="922" spans="1:9" x14ac:dyDescent="0.25">
      <c r="A922" s="381">
        <v>892</v>
      </c>
      <c r="B922" s="381" t="s">
        <v>2190</v>
      </c>
      <c r="C922" s="363" t="s">
        <v>2277</v>
      </c>
      <c r="D922" s="381" t="s">
        <v>98</v>
      </c>
      <c r="E922" s="363">
        <v>43640</v>
      </c>
      <c r="F922" s="363">
        <v>0</v>
      </c>
      <c r="G922" s="363">
        <f t="shared" si="53"/>
        <v>43640</v>
      </c>
      <c r="H922" s="383">
        <f t="shared" si="54"/>
        <v>43640</v>
      </c>
      <c r="I922" s="364">
        <v>45748</v>
      </c>
    </row>
    <row r="923" spans="1:9" x14ac:dyDescent="0.25">
      <c r="A923" s="381">
        <v>893</v>
      </c>
      <c r="B923" s="381" t="s">
        <v>2190</v>
      </c>
      <c r="C923" s="363" t="s">
        <v>2277</v>
      </c>
      <c r="D923" s="381" t="s">
        <v>97</v>
      </c>
      <c r="E923" s="363">
        <v>43820</v>
      </c>
      <c r="F923" s="363">
        <v>0</v>
      </c>
      <c r="G923" s="363">
        <f t="shared" si="53"/>
        <v>43820</v>
      </c>
      <c r="H923" s="383">
        <f t="shared" si="54"/>
        <v>43820</v>
      </c>
      <c r="I923" s="364">
        <v>45748</v>
      </c>
    </row>
    <row r="924" spans="1:9" x14ac:dyDescent="0.25">
      <c r="A924" s="381">
        <v>894</v>
      </c>
      <c r="B924" s="381" t="s">
        <v>2294</v>
      </c>
      <c r="C924" s="363" t="s">
        <v>2280</v>
      </c>
      <c r="D924" s="381" t="s">
        <v>97</v>
      </c>
      <c r="E924" s="363">
        <v>45083.65</v>
      </c>
      <c r="F924" s="363">
        <v>0</v>
      </c>
      <c r="G924" s="363">
        <f t="shared" si="53"/>
        <v>45083.65</v>
      </c>
      <c r="H924" s="383">
        <f t="shared" si="54"/>
        <v>45083.65</v>
      </c>
      <c r="I924" s="364">
        <v>45748</v>
      </c>
    </row>
    <row r="925" spans="1:9" x14ac:dyDescent="0.25">
      <c r="A925" s="381">
        <v>895</v>
      </c>
      <c r="B925" s="381" t="s">
        <v>2265</v>
      </c>
      <c r="C925" s="363" t="s">
        <v>2277</v>
      </c>
      <c r="D925" s="381" t="s">
        <v>99</v>
      </c>
      <c r="E925" s="363">
        <v>45801.15</v>
      </c>
      <c r="F925" s="363">
        <v>0</v>
      </c>
      <c r="G925" s="363">
        <f t="shared" si="53"/>
        <v>45801.15</v>
      </c>
      <c r="H925" s="383">
        <f t="shared" si="54"/>
        <v>45801.15</v>
      </c>
      <c r="I925" s="364">
        <v>45748</v>
      </c>
    </row>
    <row r="926" spans="1:9" x14ac:dyDescent="0.25">
      <c r="A926" s="381">
        <v>896</v>
      </c>
      <c r="B926" s="381" t="s">
        <v>2293</v>
      </c>
      <c r="C926" s="363" t="s">
        <v>2276</v>
      </c>
      <c r="D926" s="381" t="s">
        <v>99</v>
      </c>
      <c r="E926" s="363">
        <v>46102</v>
      </c>
      <c r="F926" s="363">
        <v>0</v>
      </c>
      <c r="G926" s="363">
        <f t="shared" si="53"/>
        <v>46102</v>
      </c>
      <c r="H926" s="383">
        <f t="shared" si="54"/>
        <v>46102</v>
      </c>
      <c r="I926" s="364">
        <v>45748</v>
      </c>
    </row>
    <row r="927" spans="1:9" x14ac:dyDescent="0.25">
      <c r="A927" s="381">
        <v>897</v>
      </c>
      <c r="B927" s="381" t="s">
        <v>2265</v>
      </c>
      <c r="C927" s="363" t="s">
        <v>2277</v>
      </c>
      <c r="D927" s="381" t="s">
        <v>98</v>
      </c>
      <c r="E927" s="363">
        <v>52024.75</v>
      </c>
      <c r="F927" s="363">
        <v>0</v>
      </c>
      <c r="G927" s="363">
        <f t="shared" si="53"/>
        <v>52024.75</v>
      </c>
      <c r="H927" s="383">
        <f t="shared" si="54"/>
        <v>52024.75</v>
      </c>
      <c r="I927" s="364">
        <v>45748</v>
      </c>
    </row>
    <row r="928" spans="1:9" x14ac:dyDescent="0.25">
      <c r="A928" s="381">
        <v>898</v>
      </c>
      <c r="B928" s="381" t="s">
        <v>2167</v>
      </c>
      <c r="C928" s="363" t="s">
        <v>2277</v>
      </c>
      <c r="D928" s="381" t="s">
        <v>97</v>
      </c>
      <c r="E928" s="363">
        <v>52800</v>
      </c>
      <c r="F928" s="363">
        <v>0</v>
      </c>
      <c r="G928" s="363">
        <f t="shared" si="53"/>
        <v>52800</v>
      </c>
      <c r="H928" s="383">
        <f t="shared" si="54"/>
        <v>52800</v>
      </c>
      <c r="I928" s="364">
        <v>45748</v>
      </c>
    </row>
    <row r="929" spans="1:9" x14ac:dyDescent="0.25">
      <c r="A929" s="381">
        <v>899</v>
      </c>
      <c r="B929" s="381" t="s">
        <v>2266</v>
      </c>
      <c r="C929" s="363" t="s">
        <v>2280</v>
      </c>
      <c r="D929" s="381" t="s">
        <v>97</v>
      </c>
      <c r="E929" s="363">
        <v>61961.3</v>
      </c>
      <c r="F929" s="363">
        <v>0</v>
      </c>
      <c r="G929" s="363">
        <f t="shared" si="53"/>
        <v>61961.3</v>
      </c>
      <c r="H929" s="383">
        <f t="shared" si="54"/>
        <v>61961.3</v>
      </c>
      <c r="I929" s="364">
        <v>45748</v>
      </c>
    </row>
    <row r="930" spans="1:9" x14ac:dyDescent="0.25">
      <c r="A930" s="381">
        <v>900</v>
      </c>
      <c r="B930" s="381" t="s">
        <v>2266</v>
      </c>
      <c r="C930" s="363" t="s">
        <v>2280</v>
      </c>
      <c r="D930" s="381" t="s">
        <v>99</v>
      </c>
      <c r="E930" s="363">
        <v>65080.800000000003</v>
      </c>
      <c r="F930" s="363">
        <v>0</v>
      </c>
      <c r="G930" s="363">
        <f t="shared" si="53"/>
        <v>65080.800000000003</v>
      </c>
      <c r="H930" s="383">
        <f t="shared" si="54"/>
        <v>65080.800000000003</v>
      </c>
      <c r="I930" s="364">
        <v>45748</v>
      </c>
    </row>
    <row r="931" spans="1:9" x14ac:dyDescent="0.25">
      <c r="A931" s="381">
        <v>901</v>
      </c>
      <c r="B931" s="381" t="s">
        <v>2295</v>
      </c>
      <c r="C931" s="363" t="s">
        <v>2296</v>
      </c>
      <c r="D931" s="381" t="s">
        <v>98</v>
      </c>
      <c r="E931" s="363">
        <v>67607</v>
      </c>
      <c r="F931" s="363">
        <v>0</v>
      </c>
      <c r="G931" s="363">
        <f t="shared" si="53"/>
        <v>67607</v>
      </c>
      <c r="H931" s="383">
        <f t="shared" si="54"/>
        <v>67607</v>
      </c>
      <c r="I931" s="364">
        <v>45748</v>
      </c>
    </row>
    <row r="932" spans="1:9" x14ac:dyDescent="0.25">
      <c r="A932" s="381">
        <v>902</v>
      </c>
      <c r="B932" s="381" t="s">
        <v>2203</v>
      </c>
      <c r="C932" s="363" t="s">
        <v>2276</v>
      </c>
      <c r="D932" s="381" t="s">
        <v>98</v>
      </c>
      <c r="E932" s="392">
        <v>70874</v>
      </c>
      <c r="F932" s="363">
        <v>0</v>
      </c>
      <c r="G932" s="363">
        <f t="shared" si="53"/>
        <v>70874</v>
      </c>
      <c r="H932" s="383">
        <f t="shared" si="54"/>
        <v>70874</v>
      </c>
      <c r="I932" s="364">
        <v>45748</v>
      </c>
    </row>
    <row r="933" spans="1:9" x14ac:dyDescent="0.25">
      <c r="A933" s="381">
        <v>903</v>
      </c>
      <c r="B933" s="381" t="s">
        <v>2266</v>
      </c>
      <c r="C933" s="363" t="s">
        <v>2280</v>
      </c>
      <c r="D933" s="381" t="s">
        <v>98</v>
      </c>
      <c r="E933" s="363">
        <v>72300.5</v>
      </c>
      <c r="F933" s="363">
        <v>0</v>
      </c>
      <c r="G933" s="363">
        <f t="shared" si="53"/>
        <v>72300.5</v>
      </c>
      <c r="H933" s="383">
        <f t="shared" si="54"/>
        <v>72300.5</v>
      </c>
      <c r="I933" s="364">
        <v>45748</v>
      </c>
    </row>
    <row r="934" spans="1:9" x14ac:dyDescent="0.25">
      <c r="A934" s="381">
        <v>904</v>
      </c>
      <c r="B934" s="381" t="s">
        <v>2297</v>
      </c>
      <c r="C934" s="363" t="s">
        <v>2276</v>
      </c>
      <c r="D934" s="381" t="s">
        <v>97</v>
      </c>
      <c r="E934" s="363">
        <v>73767</v>
      </c>
      <c r="F934" s="363">
        <v>0</v>
      </c>
      <c r="G934" s="363">
        <f t="shared" si="53"/>
        <v>73767</v>
      </c>
      <c r="H934" s="383">
        <f t="shared" si="54"/>
        <v>73767</v>
      </c>
      <c r="I934" s="364">
        <v>45748</v>
      </c>
    </row>
    <row r="935" spans="1:9" x14ac:dyDescent="0.25">
      <c r="A935" s="381">
        <v>905</v>
      </c>
      <c r="B935" s="381" t="s">
        <v>2298</v>
      </c>
      <c r="C935" s="363" t="s">
        <v>2280</v>
      </c>
      <c r="D935" s="381" t="s">
        <v>97</v>
      </c>
      <c r="E935" s="363">
        <v>74880.95</v>
      </c>
      <c r="F935" s="363">
        <v>0</v>
      </c>
      <c r="G935" s="363">
        <f t="shared" si="53"/>
        <v>74880.95</v>
      </c>
      <c r="H935" s="383">
        <f t="shared" si="54"/>
        <v>74880.95</v>
      </c>
      <c r="I935" s="364">
        <v>45748</v>
      </c>
    </row>
    <row r="936" spans="1:9" x14ac:dyDescent="0.25">
      <c r="A936" s="381">
        <v>906</v>
      </c>
      <c r="B936" s="381" t="s">
        <v>2210</v>
      </c>
      <c r="C936" s="363" t="s">
        <v>2276</v>
      </c>
      <c r="D936" s="381" t="s">
        <v>98</v>
      </c>
      <c r="E936" s="392">
        <v>81924</v>
      </c>
      <c r="F936" s="363">
        <v>0</v>
      </c>
      <c r="G936" s="363">
        <f t="shared" si="53"/>
        <v>81924</v>
      </c>
      <c r="H936" s="383">
        <f t="shared" si="54"/>
        <v>81924</v>
      </c>
      <c r="I936" s="364">
        <v>45748</v>
      </c>
    </row>
    <row r="937" spans="1:9" x14ac:dyDescent="0.25">
      <c r="A937" s="381">
        <v>907</v>
      </c>
      <c r="B937" s="381" t="s">
        <v>2210</v>
      </c>
      <c r="C937" s="363" t="s">
        <v>2276</v>
      </c>
      <c r="D937" s="381" t="s">
        <v>98</v>
      </c>
      <c r="E937" s="363">
        <v>81924</v>
      </c>
      <c r="F937" s="363">
        <v>0</v>
      </c>
      <c r="G937" s="363">
        <f t="shared" si="53"/>
        <v>81924</v>
      </c>
      <c r="H937" s="383">
        <f t="shared" si="54"/>
        <v>81924</v>
      </c>
      <c r="I937" s="364">
        <v>45748</v>
      </c>
    </row>
    <row r="938" spans="1:9" x14ac:dyDescent="0.25">
      <c r="A938" s="381">
        <v>908</v>
      </c>
      <c r="B938" s="381" t="s">
        <v>2210</v>
      </c>
      <c r="C938" s="363" t="s">
        <v>2276</v>
      </c>
      <c r="D938" s="381" t="s">
        <v>99</v>
      </c>
      <c r="E938" s="363">
        <v>93162</v>
      </c>
      <c r="F938" s="363">
        <v>0</v>
      </c>
      <c r="G938" s="363">
        <f t="shared" si="53"/>
        <v>93162</v>
      </c>
      <c r="H938" s="383">
        <f t="shared" si="54"/>
        <v>93162</v>
      </c>
      <c r="I938" s="364">
        <v>45748</v>
      </c>
    </row>
    <row r="939" spans="1:9" x14ac:dyDescent="0.25">
      <c r="A939" s="381">
        <v>909</v>
      </c>
      <c r="B939" s="381" t="s">
        <v>2210</v>
      </c>
      <c r="C939" s="363" t="s">
        <v>2276</v>
      </c>
      <c r="D939" s="381" t="s">
        <v>97</v>
      </c>
      <c r="E939" s="363">
        <v>110061</v>
      </c>
      <c r="F939" s="363">
        <v>0</v>
      </c>
      <c r="G939" s="363">
        <f t="shared" si="53"/>
        <v>110061</v>
      </c>
      <c r="H939" s="383">
        <f t="shared" si="54"/>
        <v>110061</v>
      </c>
      <c r="I939" s="364">
        <v>45748</v>
      </c>
    </row>
    <row r="940" spans="1:9" x14ac:dyDescent="0.25">
      <c r="A940" s="381">
        <v>910</v>
      </c>
      <c r="B940" s="381" t="s">
        <v>2268</v>
      </c>
      <c r="C940" s="363" t="s">
        <v>2276</v>
      </c>
      <c r="D940" s="381" t="s">
        <v>97</v>
      </c>
      <c r="E940" s="363">
        <v>128165</v>
      </c>
      <c r="F940" s="363">
        <v>0</v>
      </c>
      <c r="G940" s="363">
        <f t="shared" si="53"/>
        <v>128165</v>
      </c>
      <c r="H940" s="383">
        <f t="shared" si="54"/>
        <v>128165</v>
      </c>
      <c r="I940" s="364">
        <v>45748</v>
      </c>
    </row>
    <row r="941" spans="1:9" x14ac:dyDescent="0.25">
      <c r="A941" s="381">
        <v>911</v>
      </c>
      <c r="B941" s="381" t="s">
        <v>2299</v>
      </c>
      <c r="C941" s="363" t="s">
        <v>2280</v>
      </c>
      <c r="D941" s="381" t="s">
        <v>97</v>
      </c>
      <c r="E941" s="363">
        <v>148270.29999999999</v>
      </c>
      <c r="F941" s="363">
        <v>0</v>
      </c>
      <c r="G941" s="363">
        <f t="shared" si="53"/>
        <v>148270.29999999999</v>
      </c>
      <c r="H941" s="383">
        <f t="shared" si="54"/>
        <v>148270.29999999999</v>
      </c>
      <c r="I941" s="364">
        <v>45748</v>
      </c>
    </row>
    <row r="942" spans="1:9" x14ac:dyDescent="0.25">
      <c r="A942" s="381">
        <v>912</v>
      </c>
      <c r="B942" s="381" t="s">
        <v>2293</v>
      </c>
      <c r="C942" s="363" t="s">
        <v>2276</v>
      </c>
      <c r="D942" s="381" t="s">
        <v>98</v>
      </c>
      <c r="E942" s="363">
        <v>158237.65</v>
      </c>
      <c r="F942" s="363">
        <v>0</v>
      </c>
      <c r="G942" s="363">
        <f t="shared" si="53"/>
        <v>158237.65</v>
      </c>
      <c r="H942" s="383">
        <f t="shared" si="54"/>
        <v>158237.65</v>
      </c>
      <c r="I942" s="364">
        <v>45748</v>
      </c>
    </row>
    <row r="943" spans="1:9" x14ac:dyDescent="0.25">
      <c r="A943" s="381">
        <v>913</v>
      </c>
      <c r="B943" s="381" t="s">
        <v>2297</v>
      </c>
      <c r="C943" s="363" t="s">
        <v>2276</v>
      </c>
      <c r="D943" s="381" t="s">
        <v>99</v>
      </c>
      <c r="E943" s="363">
        <v>160292</v>
      </c>
      <c r="F943" s="363">
        <v>0</v>
      </c>
      <c r="G943" s="363">
        <f t="shared" si="53"/>
        <v>160292</v>
      </c>
      <c r="H943" s="383">
        <f t="shared" si="54"/>
        <v>160292</v>
      </c>
      <c r="I943" s="364">
        <v>45748</v>
      </c>
    </row>
    <row r="944" spans="1:9" x14ac:dyDescent="0.25">
      <c r="A944" s="381">
        <v>914</v>
      </c>
      <c r="B944" s="381" t="s">
        <v>2268</v>
      </c>
      <c r="C944" s="363" t="s">
        <v>2276</v>
      </c>
      <c r="D944" s="381" t="s">
        <v>98</v>
      </c>
      <c r="E944" s="363">
        <v>160465</v>
      </c>
      <c r="F944" s="363">
        <v>0</v>
      </c>
      <c r="G944" s="363">
        <f t="shared" si="53"/>
        <v>160465</v>
      </c>
      <c r="H944" s="383">
        <f t="shared" si="54"/>
        <v>160465</v>
      </c>
      <c r="I944" s="364">
        <v>45748</v>
      </c>
    </row>
    <row r="945" spans="1:9" x14ac:dyDescent="0.25">
      <c r="A945" s="381">
        <v>915</v>
      </c>
      <c r="B945" s="381" t="s">
        <v>2268</v>
      </c>
      <c r="C945" s="363" t="s">
        <v>2276</v>
      </c>
      <c r="D945" s="381" t="s">
        <v>99</v>
      </c>
      <c r="E945" s="363">
        <v>160465</v>
      </c>
      <c r="F945" s="363">
        <v>0</v>
      </c>
      <c r="G945" s="363">
        <f t="shared" si="53"/>
        <v>160465</v>
      </c>
      <c r="H945" s="383">
        <f t="shared" si="54"/>
        <v>160465</v>
      </c>
      <c r="I945" s="364">
        <v>45748</v>
      </c>
    </row>
    <row r="946" spans="1:9" x14ac:dyDescent="0.25">
      <c r="A946" s="381">
        <v>916</v>
      </c>
      <c r="B946" s="381" t="s">
        <v>2297</v>
      </c>
      <c r="C946" s="363" t="s">
        <v>2276</v>
      </c>
      <c r="D946" s="381" t="s">
        <v>98</v>
      </c>
      <c r="E946" s="363">
        <v>188240</v>
      </c>
      <c r="F946" s="363">
        <v>0</v>
      </c>
      <c r="G946" s="363">
        <f t="shared" si="53"/>
        <v>188240</v>
      </c>
      <c r="H946" s="383">
        <f t="shared" si="54"/>
        <v>188240</v>
      </c>
      <c r="I946" s="364">
        <v>45748</v>
      </c>
    </row>
    <row r="947" spans="1:9" x14ac:dyDescent="0.25">
      <c r="A947" s="381">
        <v>917</v>
      </c>
      <c r="B947" s="381" t="s">
        <v>2300</v>
      </c>
      <c r="C947" s="363" t="s">
        <v>2276</v>
      </c>
      <c r="D947" s="381" t="s">
        <v>98</v>
      </c>
      <c r="E947" s="392">
        <v>196698</v>
      </c>
      <c r="F947" s="363">
        <v>0</v>
      </c>
      <c r="G947" s="363">
        <f t="shared" si="53"/>
        <v>196698</v>
      </c>
      <c r="H947" s="383">
        <f t="shared" si="54"/>
        <v>196698</v>
      </c>
      <c r="I947" s="364">
        <v>45748</v>
      </c>
    </row>
    <row r="948" spans="1:9" x14ac:dyDescent="0.25">
      <c r="A948" s="381">
        <v>918</v>
      </c>
      <c r="B948" s="381" t="s">
        <v>2301</v>
      </c>
      <c r="C948" s="363" t="s">
        <v>2276</v>
      </c>
      <c r="D948" s="381" t="s">
        <v>98</v>
      </c>
      <c r="E948" s="363">
        <v>199980</v>
      </c>
      <c r="F948" s="363">
        <v>0</v>
      </c>
      <c r="G948" s="363">
        <f t="shared" si="53"/>
        <v>199980</v>
      </c>
      <c r="H948" s="383">
        <f t="shared" si="54"/>
        <v>199980</v>
      </c>
      <c r="I948" s="364">
        <v>45748</v>
      </c>
    </row>
    <row r="949" spans="1:9" x14ac:dyDescent="0.25">
      <c r="A949" s="381">
        <v>919</v>
      </c>
      <c r="B949" s="381" t="s">
        <v>2301</v>
      </c>
      <c r="C949" s="363" t="s">
        <v>2276</v>
      </c>
      <c r="D949" s="381" t="s">
        <v>97</v>
      </c>
      <c r="E949" s="363">
        <v>199980</v>
      </c>
      <c r="F949" s="363">
        <v>0</v>
      </c>
      <c r="G949" s="363">
        <f t="shared" si="53"/>
        <v>199980</v>
      </c>
      <c r="H949" s="383">
        <f t="shared" si="54"/>
        <v>199980</v>
      </c>
      <c r="I949" s="364">
        <v>45748</v>
      </c>
    </row>
    <row r="950" spans="1:9" x14ac:dyDescent="0.25">
      <c r="A950" s="381">
        <v>920</v>
      </c>
      <c r="B950" s="381" t="s">
        <v>2302</v>
      </c>
      <c r="C950" s="363" t="s">
        <v>2276</v>
      </c>
      <c r="D950" s="381" t="s">
        <v>99</v>
      </c>
      <c r="E950" s="363">
        <v>201299</v>
      </c>
      <c r="F950" s="363">
        <v>0</v>
      </c>
      <c r="G950" s="363">
        <f t="shared" si="53"/>
        <v>201299</v>
      </c>
      <c r="H950" s="383">
        <f t="shared" si="54"/>
        <v>201299</v>
      </c>
      <c r="I950" s="364">
        <v>45748</v>
      </c>
    </row>
    <row r="951" spans="1:9" x14ac:dyDescent="0.25">
      <c r="A951" s="381">
        <v>921</v>
      </c>
      <c r="B951" s="381" t="s">
        <v>2302</v>
      </c>
      <c r="C951" s="363" t="s">
        <v>2276</v>
      </c>
      <c r="D951" s="381" t="s">
        <v>98</v>
      </c>
      <c r="E951" s="363">
        <v>201463</v>
      </c>
      <c r="F951" s="363">
        <v>0</v>
      </c>
      <c r="G951" s="363">
        <f t="shared" si="53"/>
        <v>201463</v>
      </c>
      <c r="H951" s="383">
        <f t="shared" si="54"/>
        <v>201463</v>
      </c>
      <c r="I951" s="364">
        <v>45748</v>
      </c>
    </row>
    <row r="952" spans="1:9" x14ac:dyDescent="0.25">
      <c r="A952" s="381">
        <v>922</v>
      </c>
      <c r="B952" s="381" t="s">
        <v>2302</v>
      </c>
      <c r="C952" s="363" t="s">
        <v>2276</v>
      </c>
      <c r="D952" s="381" t="s">
        <v>97</v>
      </c>
      <c r="E952" s="363">
        <v>203928</v>
      </c>
      <c r="F952" s="363">
        <v>0</v>
      </c>
      <c r="G952" s="363">
        <f t="shared" si="53"/>
        <v>203928</v>
      </c>
      <c r="H952" s="383">
        <f t="shared" si="54"/>
        <v>203928</v>
      </c>
      <c r="I952" s="364">
        <v>45748</v>
      </c>
    </row>
    <row r="953" spans="1:9" x14ac:dyDescent="0.25">
      <c r="A953" s="381">
        <v>923</v>
      </c>
      <c r="B953" s="381" t="s">
        <v>2172</v>
      </c>
      <c r="C953" s="363" t="s">
        <v>2296</v>
      </c>
      <c r="D953" s="381" t="s">
        <v>98</v>
      </c>
      <c r="E953" s="363">
        <v>253500</v>
      </c>
      <c r="F953" s="363">
        <v>0</v>
      </c>
      <c r="G953" s="363">
        <f t="shared" si="53"/>
        <v>253500</v>
      </c>
      <c r="H953" s="383">
        <f t="shared" si="54"/>
        <v>253500</v>
      </c>
      <c r="I953" s="364">
        <v>45748</v>
      </c>
    </row>
    <row r="954" spans="1:9" x14ac:dyDescent="0.25">
      <c r="A954" s="381">
        <v>924</v>
      </c>
      <c r="B954" s="381" t="s">
        <v>2303</v>
      </c>
      <c r="C954" s="363" t="s">
        <v>2304</v>
      </c>
      <c r="D954" s="381" t="s">
        <v>99</v>
      </c>
      <c r="E954" s="363">
        <v>290196</v>
      </c>
      <c r="F954" s="363">
        <v>0</v>
      </c>
      <c r="G954" s="363">
        <f t="shared" si="53"/>
        <v>290196</v>
      </c>
      <c r="H954" s="383">
        <f t="shared" si="54"/>
        <v>290196</v>
      </c>
      <c r="I954" s="364">
        <v>45748</v>
      </c>
    </row>
    <row r="955" spans="1:9" x14ac:dyDescent="0.25">
      <c r="A955" s="381">
        <v>925</v>
      </c>
      <c r="B955" s="381" t="s">
        <v>2303</v>
      </c>
      <c r="C955" s="363" t="s">
        <v>2304</v>
      </c>
      <c r="D955" s="381" t="s">
        <v>98</v>
      </c>
      <c r="E955" s="363">
        <v>321915.25</v>
      </c>
      <c r="F955" s="363">
        <v>0</v>
      </c>
      <c r="G955" s="363">
        <f t="shared" si="53"/>
        <v>321915.25</v>
      </c>
      <c r="H955" s="383">
        <f t="shared" si="54"/>
        <v>321915.25</v>
      </c>
      <c r="I955" s="364">
        <v>45748</v>
      </c>
    </row>
    <row r="956" spans="1:9" x14ac:dyDescent="0.25">
      <c r="A956" s="381">
        <v>926</v>
      </c>
      <c r="B956" s="381" t="s">
        <v>2305</v>
      </c>
      <c r="C956" s="363" t="s">
        <v>2276</v>
      </c>
      <c r="D956" s="381" t="s">
        <v>97</v>
      </c>
      <c r="E956" s="363">
        <v>326134.25</v>
      </c>
      <c r="F956" s="363">
        <v>0</v>
      </c>
      <c r="G956" s="363">
        <f t="shared" si="53"/>
        <v>326134.25</v>
      </c>
      <c r="H956" s="383">
        <f t="shared" si="54"/>
        <v>326134.25</v>
      </c>
      <c r="I956" s="364">
        <v>45748</v>
      </c>
    </row>
    <row r="957" spans="1:9" x14ac:dyDescent="0.25">
      <c r="A957" s="381">
        <v>927</v>
      </c>
      <c r="B957" s="381" t="s">
        <v>2269</v>
      </c>
      <c r="C957" s="363" t="s">
        <v>2277</v>
      </c>
      <c r="D957" s="381" t="s">
        <v>98</v>
      </c>
      <c r="E957" s="398">
        <v>348620</v>
      </c>
      <c r="F957" s="363">
        <v>0</v>
      </c>
      <c r="G957" s="363">
        <f t="shared" si="53"/>
        <v>348620</v>
      </c>
      <c r="H957" s="383">
        <f t="shared" si="54"/>
        <v>348620</v>
      </c>
      <c r="I957" s="364">
        <v>45748</v>
      </c>
    </row>
    <row r="958" spans="1:9" x14ac:dyDescent="0.25">
      <c r="A958" s="381">
        <v>928</v>
      </c>
      <c r="B958" s="381" t="s">
        <v>2305</v>
      </c>
      <c r="C958" s="363" t="s">
        <v>2276</v>
      </c>
      <c r="D958" s="381" t="s">
        <v>98</v>
      </c>
      <c r="E958" s="363">
        <v>357847.85</v>
      </c>
      <c r="F958" s="363">
        <v>0</v>
      </c>
      <c r="G958" s="363">
        <f t="shared" si="53"/>
        <v>357847.85</v>
      </c>
      <c r="H958" s="383">
        <f t="shared" si="54"/>
        <v>357847.85</v>
      </c>
      <c r="I958" s="364">
        <v>45748</v>
      </c>
    </row>
    <row r="959" spans="1:9" x14ac:dyDescent="0.25">
      <c r="A959" s="381">
        <v>929</v>
      </c>
      <c r="B959" s="381" t="s">
        <v>2269</v>
      </c>
      <c r="C959" s="363" t="s">
        <v>2277</v>
      </c>
      <c r="D959" s="381" t="s">
        <v>99</v>
      </c>
      <c r="E959" s="398">
        <v>365520</v>
      </c>
      <c r="F959" s="363">
        <v>0</v>
      </c>
      <c r="G959" s="363">
        <f t="shared" si="53"/>
        <v>365520</v>
      </c>
      <c r="H959" s="383">
        <f t="shared" si="54"/>
        <v>365520</v>
      </c>
      <c r="I959" s="364">
        <v>45748</v>
      </c>
    </row>
    <row r="960" spans="1:9" x14ac:dyDescent="0.25">
      <c r="A960" s="381">
        <v>930</v>
      </c>
      <c r="B960" s="381" t="s">
        <v>2305</v>
      </c>
      <c r="C960" s="363" t="s">
        <v>2276</v>
      </c>
      <c r="D960" s="381" t="s">
        <v>99</v>
      </c>
      <c r="E960" s="363">
        <v>389009.6</v>
      </c>
      <c r="F960" s="363">
        <v>0</v>
      </c>
      <c r="G960" s="363">
        <f t="shared" si="53"/>
        <v>389009.6</v>
      </c>
      <c r="H960" s="383">
        <f t="shared" si="54"/>
        <v>389009.6</v>
      </c>
      <c r="I960" s="364">
        <v>45748</v>
      </c>
    </row>
    <row r="961" spans="1:9" x14ac:dyDescent="0.25">
      <c r="A961" s="381">
        <v>931</v>
      </c>
      <c r="B961" s="381" t="s">
        <v>2271</v>
      </c>
      <c r="C961" s="363" t="s">
        <v>2276</v>
      </c>
      <c r="D961" s="381" t="s">
        <v>98</v>
      </c>
      <c r="E961" s="392">
        <v>430040.9</v>
      </c>
      <c r="F961" s="363">
        <v>0</v>
      </c>
      <c r="G961" s="363">
        <f t="shared" si="53"/>
        <v>430040.9</v>
      </c>
      <c r="H961" s="383">
        <f t="shared" si="54"/>
        <v>430040.9</v>
      </c>
      <c r="I961" s="364">
        <v>45748</v>
      </c>
    </row>
    <row r="962" spans="1:9" x14ac:dyDescent="0.25">
      <c r="A962" s="381">
        <v>932</v>
      </c>
      <c r="B962" s="381" t="s">
        <v>2272</v>
      </c>
      <c r="C962" s="363" t="s">
        <v>2277</v>
      </c>
      <c r="D962" s="381" t="s">
        <v>99</v>
      </c>
      <c r="E962" s="363">
        <v>489282</v>
      </c>
      <c r="F962" s="363">
        <v>0</v>
      </c>
      <c r="G962" s="363">
        <f t="shared" si="53"/>
        <v>489282</v>
      </c>
      <c r="H962" s="383">
        <f t="shared" si="54"/>
        <v>489282</v>
      </c>
      <c r="I962" s="364">
        <v>45748</v>
      </c>
    </row>
    <row r="963" spans="1:9" x14ac:dyDescent="0.25">
      <c r="A963" s="381">
        <v>933</v>
      </c>
      <c r="B963" s="381" t="s">
        <v>2272</v>
      </c>
      <c r="C963" s="363" t="s">
        <v>2277</v>
      </c>
      <c r="D963" s="381" t="s">
        <v>98</v>
      </c>
      <c r="E963" s="363">
        <v>490542</v>
      </c>
      <c r="F963" s="363">
        <v>0</v>
      </c>
      <c r="G963" s="363">
        <f t="shared" si="53"/>
        <v>490542</v>
      </c>
      <c r="H963" s="383">
        <f t="shared" si="54"/>
        <v>490542</v>
      </c>
      <c r="I963" s="364">
        <v>45748</v>
      </c>
    </row>
    <row r="964" spans="1:9" x14ac:dyDescent="0.25">
      <c r="A964" s="381">
        <v>934</v>
      </c>
      <c r="B964" s="381" t="s">
        <v>2306</v>
      </c>
      <c r="C964" s="363" t="s">
        <v>2276</v>
      </c>
      <c r="D964" s="381" t="s">
        <v>98</v>
      </c>
      <c r="E964" s="392">
        <v>508981.65</v>
      </c>
      <c r="F964" s="363">
        <v>0</v>
      </c>
      <c r="G964" s="363">
        <f t="shared" si="53"/>
        <v>508981.65</v>
      </c>
      <c r="H964" s="383">
        <f t="shared" si="54"/>
        <v>508981.65</v>
      </c>
      <c r="I964" s="364">
        <v>45748</v>
      </c>
    </row>
    <row r="965" spans="1:9" x14ac:dyDescent="0.25">
      <c r="A965" s="381">
        <v>935</v>
      </c>
      <c r="B965" s="381" t="s">
        <v>2236</v>
      </c>
      <c r="C965" s="363" t="s">
        <v>2304</v>
      </c>
      <c r="D965" s="381" t="s">
        <v>98</v>
      </c>
      <c r="E965" s="363">
        <v>668360</v>
      </c>
      <c r="F965" s="363">
        <v>0</v>
      </c>
      <c r="G965" s="363">
        <f t="shared" ref="G965:G975" si="55">E965</f>
        <v>668360</v>
      </c>
      <c r="H965" s="383">
        <f t="shared" ref="H965:H983" si="56">E965</f>
        <v>668360</v>
      </c>
      <c r="I965" s="364">
        <v>45748</v>
      </c>
    </row>
    <row r="966" spans="1:9" x14ac:dyDescent="0.25">
      <c r="A966" s="381">
        <v>936</v>
      </c>
      <c r="B966" s="381" t="s">
        <v>2307</v>
      </c>
      <c r="C966" s="363" t="s">
        <v>2276</v>
      </c>
      <c r="D966" s="381" t="s">
        <v>97</v>
      </c>
      <c r="E966" s="363">
        <v>814417.6</v>
      </c>
      <c r="F966" s="363">
        <v>0</v>
      </c>
      <c r="G966" s="363">
        <f t="shared" si="55"/>
        <v>814417.6</v>
      </c>
      <c r="H966" s="383">
        <f t="shared" si="56"/>
        <v>814417.6</v>
      </c>
      <c r="I966" s="364">
        <v>45748</v>
      </c>
    </row>
    <row r="967" spans="1:9" x14ac:dyDescent="0.25">
      <c r="A967" s="381">
        <v>937</v>
      </c>
      <c r="B967" s="381" t="s">
        <v>2307</v>
      </c>
      <c r="C967" s="363" t="s">
        <v>2276</v>
      </c>
      <c r="D967" s="381" t="s">
        <v>99</v>
      </c>
      <c r="E967" s="363">
        <v>820686</v>
      </c>
      <c r="F967" s="363">
        <v>0</v>
      </c>
      <c r="G967" s="363">
        <f t="shared" si="55"/>
        <v>820686</v>
      </c>
      <c r="H967" s="383">
        <f t="shared" si="56"/>
        <v>820686</v>
      </c>
      <c r="I967" s="364">
        <v>45748</v>
      </c>
    </row>
    <row r="968" spans="1:9" x14ac:dyDescent="0.25">
      <c r="A968" s="381">
        <v>938</v>
      </c>
      <c r="B968" s="381" t="s">
        <v>2307</v>
      </c>
      <c r="C968" s="363" t="s">
        <v>2276</v>
      </c>
      <c r="D968" s="381" t="s">
        <v>98</v>
      </c>
      <c r="E968" s="363">
        <v>854241</v>
      </c>
      <c r="F968" s="363">
        <v>0</v>
      </c>
      <c r="G968" s="363">
        <f t="shared" si="55"/>
        <v>854241</v>
      </c>
      <c r="H968" s="383">
        <f t="shared" si="56"/>
        <v>854241</v>
      </c>
      <c r="I968" s="364">
        <v>45748</v>
      </c>
    </row>
    <row r="969" spans="1:9" x14ac:dyDescent="0.25">
      <c r="A969" s="381">
        <v>939</v>
      </c>
      <c r="B969" s="381" t="s">
        <v>2308</v>
      </c>
      <c r="C969" s="363" t="s">
        <v>2304</v>
      </c>
      <c r="D969" s="381" t="s">
        <v>98</v>
      </c>
      <c r="E969" s="363">
        <v>1581584.65</v>
      </c>
      <c r="F969" s="363">
        <v>0</v>
      </c>
      <c r="G969" s="363">
        <f t="shared" si="55"/>
        <v>1581584.65</v>
      </c>
      <c r="H969" s="383">
        <f t="shared" si="56"/>
        <v>1581584.65</v>
      </c>
      <c r="I969" s="364">
        <v>45748</v>
      </c>
    </row>
    <row r="970" spans="1:9" x14ac:dyDescent="0.25">
      <c r="A970" s="381">
        <v>940</v>
      </c>
      <c r="B970" s="381" t="s">
        <v>2308</v>
      </c>
      <c r="C970" s="363" t="s">
        <v>2277</v>
      </c>
      <c r="D970" s="381" t="s">
        <v>97</v>
      </c>
      <c r="E970" s="363">
        <v>1648732.5</v>
      </c>
      <c r="F970" s="363">
        <v>0</v>
      </c>
      <c r="G970" s="363">
        <f t="shared" si="55"/>
        <v>1648732.5</v>
      </c>
      <c r="H970" s="383">
        <f t="shared" si="56"/>
        <v>1648732.5</v>
      </c>
      <c r="I970" s="364">
        <v>45748</v>
      </c>
    </row>
    <row r="971" spans="1:9" x14ac:dyDescent="0.25">
      <c r="A971" s="381">
        <v>941</v>
      </c>
      <c r="B971" s="381" t="s">
        <v>2305</v>
      </c>
      <c r="C971" s="363" t="s">
        <v>2276</v>
      </c>
      <c r="D971" s="381" t="s">
        <v>100</v>
      </c>
      <c r="E971" s="363">
        <v>2951678</v>
      </c>
      <c r="F971" s="363">
        <v>0</v>
      </c>
      <c r="G971" s="363">
        <f t="shared" si="55"/>
        <v>2951678</v>
      </c>
      <c r="H971" s="383">
        <f t="shared" si="56"/>
        <v>2951678</v>
      </c>
      <c r="I971" s="364">
        <v>45748</v>
      </c>
    </row>
    <row r="972" spans="1:9" x14ac:dyDescent="0.25">
      <c r="A972" s="381">
        <v>942</v>
      </c>
      <c r="B972" s="381" t="s">
        <v>2236</v>
      </c>
      <c r="C972" s="363" t="s">
        <v>2304</v>
      </c>
      <c r="D972" s="381" t="s">
        <v>101</v>
      </c>
      <c r="E972" s="363">
        <v>4480734</v>
      </c>
      <c r="F972" s="363">
        <v>0</v>
      </c>
      <c r="G972" s="363">
        <f t="shared" si="55"/>
        <v>4480734</v>
      </c>
      <c r="H972" s="383">
        <f t="shared" si="56"/>
        <v>4480734</v>
      </c>
      <c r="I972" s="364">
        <v>45748</v>
      </c>
    </row>
    <row r="973" spans="1:9" x14ac:dyDescent="0.25">
      <c r="A973" s="381">
        <v>943</v>
      </c>
      <c r="B973" s="381" t="s">
        <v>2178</v>
      </c>
      <c r="C973" s="363" t="s">
        <v>2304</v>
      </c>
      <c r="D973" s="381" t="s">
        <v>98</v>
      </c>
      <c r="E973" s="399">
        <v>8695872.3000000007</v>
      </c>
      <c r="F973" s="363">
        <v>0</v>
      </c>
      <c r="G973" s="363">
        <f t="shared" si="55"/>
        <v>8695872.3000000007</v>
      </c>
      <c r="H973" s="383">
        <f t="shared" si="56"/>
        <v>8695872.3000000007</v>
      </c>
      <c r="I973" s="364">
        <v>45748</v>
      </c>
    </row>
    <row r="974" spans="1:9" x14ac:dyDescent="0.25">
      <c r="A974" s="381">
        <v>944</v>
      </c>
      <c r="B974" s="381" t="s">
        <v>2236</v>
      </c>
      <c r="C974" s="363" t="s">
        <v>2304</v>
      </c>
      <c r="D974" s="381" t="s">
        <v>97</v>
      </c>
      <c r="E974" s="363">
        <v>8961140</v>
      </c>
      <c r="F974" s="363">
        <v>0</v>
      </c>
      <c r="G974" s="363">
        <f t="shared" si="55"/>
        <v>8961140</v>
      </c>
      <c r="H974" s="383">
        <f t="shared" si="56"/>
        <v>8961140</v>
      </c>
      <c r="I974" s="364">
        <v>45748</v>
      </c>
    </row>
    <row r="975" spans="1:9" x14ac:dyDescent="0.25">
      <c r="A975" s="381">
        <v>945</v>
      </c>
      <c r="B975" s="381" t="s">
        <v>2180</v>
      </c>
      <c r="C975" s="363" t="s">
        <v>2304</v>
      </c>
      <c r="D975" s="381" t="s">
        <v>99</v>
      </c>
      <c r="E975" s="363">
        <v>9131111.5999999996</v>
      </c>
      <c r="F975" s="363">
        <v>0</v>
      </c>
      <c r="G975" s="363">
        <f t="shared" si="55"/>
        <v>9131111.5999999996</v>
      </c>
      <c r="H975" s="383">
        <f t="shared" si="56"/>
        <v>9131111.5999999996</v>
      </c>
      <c r="I975" s="364">
        <v>45748</v>
      </c>
    </row>
    <row r="976" spans="1:9" x14ac:dyDescent="0.25">
      <c r="A976" s="395"/>
      <c r="B976" s="395"/>
      <c r="C976" s="409"/>
      <c r="D976" s="395"/>
      <c r="E976" s="400">
        <f>SUM(E836:E975)</f>
        <v>49571532.250000007</v>
      </c>
      <c r="F976" s="400"/>
      <c r="G976" s="400">
        <f>SUM(G836:G975)</f>
        <v>49571532.250000007</v>
      </c>
      <c r="H976" s="400">
        <f>SUM(H836:H975)</f>
        <v>49571532.250000007</v>
      </c>
      <c r="I976" s="364"/>
    </row>
    <row r="977" spans="1:9" x14ac:dyDescent="0.25">
      <c r="A977" s="381"/>
      <c r="B977" s="381"/>
      <c r="C977" s="363"/>
      <c r="D977" s="381"/>
      <c r="E977" s="363"/>
      <c r="F977" s="363"/>
      <c r="G977" s="363"/>
      <c r="H977" s="383"/>
      <c r="I977" s="364"/>
    </row>
    <row r="978" spans="1:9" x14ac:dyDescent="0.25">
      <c r="A978" s="381">
        <v>946</v>
      </c>
      <c r="B978" s="381" t="s">
        <v>2180</v>
      </c>
      <c r="C978" s="363" t="s">
        <v>2304</v>
      </c>
      <c r="D978" s="381" t="s">
        <v>98</v>
      </c>
      <c r="E978" s="399">
        <v>9267915</v>
      </c>
      <c r="F978" s="399">
        <v>0</v>
      </c>
      <c r="G978" s="399">
        <f>E978</f>
        <v>9267915</v>
      </c>
      <c r="H978" s="383">
        <f t="shared" si="56"/>
        <v>9267915</v>
      </c>
      <c r="I978" s="364">
        <v>45778</v>
      </c>
    </row>
    <row r="979" spans="1:9" x14ac:dyDescent="0.25">
      <c r="A979" s="381">
        <v>947</v>
      </c>
      <c r="B979" s="381" t="s">
        <v>2180</v>
      </c>
      <c r="C979" s="363" t="s">
        <v>2304</v>
      </c>
      <c r="D979" s="381" t="s">
        <v>101</v>
      </c>
      <c r="E979" s="363">
        <v>9344256.9299999997</v>
      </c>
      <c r="F979" s="399">
        <v>0</v>
      </c>
      <c r="G979" s="399">
        <f t="shared" ref="G979:G986" si="57">E979</f>
        <v>9344256.9299999997</v>
      </c>
      <c r="H979" s="383">
        <f t="shared" si="56"/>
        <v>9344256.9299999997</v>
      </c>
      <c r="I979" s="364">
        <v>45778</v>
      </c>
    </row>
    <row r="980" spans="1:9" x14ac:dyDescent="0.25">
      <c r="A980" s="381">
        <v>948</v>
      </c>
      <c r="B980" s="381" t="s">
        <v>2180</v>
      </c>
      <c r="C980" s="363" t="s">
        <v>2304</v>
      </c>
      <c r="D980" s="381" t="s">
        <v>97</v>
      </c>
      <c r="E980" s="363">
        <v>9943951.1500000004</v>
      </c>
      <c r="F980" s="399">
        <v>0</v>
      </c>
      <c r="G980" s="399">
        <f t="shared" si="57"/>
        <v>9943951.1500000004</v>
      </c>
      <c r="H980" s="383">
        <f t="shared" si="56"/>
        <v>9943951.1500000004</v>
      </c>
      <c r="I980" s="364">
        <v>45778</v>
      </c>
    </row>
    <row r="981" spans="1:9" x14ac:dyDescent="0.25">
      <c r="A981" s="381">
        <v>949</v>
      </c>
      <c r="B981" s="381" t="s">
        <v>2178</v>
      </c>
      <c r="C981" s="363" t="s">
        <v>2304</v>
      </c>
      <c r="D981" s="381" t="s">
        <v>99</v>
      </c>
      <c r="E981" s="363">
        <v>9997651.5</v>
      </c>
      <c r="F981" s="399">
        <v>0</v>
      </c>
      <c r="G981" s="399">
        <f t="shared" si="57"/>
        <v>9997651.5</v>
      </c>
      <c r="H981" s="383">
        <f t="shared" si="56"/>
        <v>9997651.5</v>
      </c>
      <c r="I981" s="364">
        <v>45778</v>
      </c>
    </row>
    <row r="982" spans="1:9" x14ac:dyDescent="0.25">
      <c r="A982" s="381">
        <v>950</v>
      </c>
      <c r="B982" s="381" t="s">
        <v>2178</v>
      </c>
      <c r="C982" s="363" t="s">
        <v>2304</v>
      </c>
      <c r="D982" s="381" t="s">
        <v>101</v>
      </c>
      <c r="E982" s="363">
        <v>10471965.300000001</v>
      </c>
      <c r="F982" s="399">
        <v>0</v>
      </c>
      <c r="G982" s="399">
        <f t="shared" si="57"/>
        <v>10471965.300000001</v>
      </c>
      <c r="H982" s="383">
        <f t="shared" si="56"/>
        <v>10471965.300000001</v>
      </c>
      <c r="I982" s="364">
        <v>45778</v>
      </c>
    </row>
    <row r="983" spans="1:9" x14ac:dyDescent="0.25">
      <c r="A983" s="381">
        <v>951</v>
      </c>
      <c r="B983" s="381" t="s">
        <v>2178</v>
      </c>
      <c r="C983" s="363" t="s">
        <v>2304</v>
      </c>
      <c r="D983" s="381" t="s">
        <v>97</v>
      </c>
      <c r="E983" s="363">
        <v>10537962.85</v>
      </c>
      <c r="F983" s="399">
        <v>0</v>
      </c>
      <c r="G983" s="399">
        <f t="shared" si="57"/>
        <v>10537962.85</v>
      </c>
      <c r="H983" s="383">
        <f t="shared" si="56"/>
        <v>10537962.85</v>
      </c>
      <c r="I983" s="364">
        <v>45778</v>
      </c>
    </row>
    <row r="984" spans="1:9" x14ac:dyDescent="0.25">
      <c r="A984" s="395"/>
      <c r="B984" s="395"/>
      <c r="C984" s="409"/>
      <c r="D984" s="395"/>
      <c r="E984" s="385">
        <f>SUM(E978:E983)</f>
        <v>59563702.729999997</v>
      </c>
      <c r="F984" s="400">
        <f t="shared" ref="F984:G984" si="58">SUM(F978:F983)</f>
        <v>0</v>
      </c>
      <c r="G984" s="400">
        <f t="shared" si="58"/>
        <v>59563702.729999997</v>
      </c>
      <c r="H984" s="400">
        <f>SUM(H978:H983)</f>
        <v>59563702.729999997</v>
      </c>
      <c r="I984" s="364"/>
    </row>
    <row r="985" spans="1:9" x14ac:dyDescent="0.25">
      <c r="A985" s="381">
        <v>952</v>
      </c>
      <c r="B985" s="381" t="s">
        <v>2309</v>
      </c>
      <c r="C985" s="363" t="s">
        <v>2310</v>
      </c>
      <c r="D985" s="381" t="s">
        <v>98</v>
      </c>
      <c r="E985" s="363">
        <v>55260550.100000001</v>
      </c>
      <c r="F985" s="399">
        <v>0</v>
      </c>
      <c r="G985" s="399">
        <f t="shared" si="57"/>
        <v>55260550.100000001</v>
      </c>
      <c r="H985" s="383">
        <f>E985</f>
        <v>55260550.100000001</v>
      </c>
      <c r="I985" s="364">
        <v>45809</v>
      </c>
    </row>
    <row r="986" spans="1:9" x14ac:dyDescent="0.25">
      <c r="A986" s="381">
        <v>953</v>
      </c>
      <c r="B986" s="381" t="s">
        <v>2309</v>
      </c>
      <c r="C986" s="363" t="s">
        <v>2311</v>
      </c>
      <c r="D986" s="368" t="s">
        <v>102</v>
      </c>
      <c r="E986" s="363">
        <v>68403260.769999996</v>
      </c>
      <c r="F986" s="399">
        <v>0</v>
      </c>
      <c r="G986" s="399">
        <f t="shared" si="57"/>
        <v>68403260.769999996</v>
      </c>
      <c r="H986" s="383">
        <f>E986</f>
        <v>68403260.769999996</v>
      </c>
      <c r="I986" s="364">
        <v>45809</v>
      </c>
    </row>
    <row r="987" spans="1:9" x14ac:dyDescent="0.25">
      <c r="A987" s="381"/>
      <c r="B987" s="374" t="s">
        <v>95</v>
      </c>
      <c r="C987" s="385"/>
      <c r="D987" s="374"/>
      <c r="E987" s="385">
        <f>SUM(E985:E986)</f>
        <v>123663810.87</v>
      </c>
      <c r="F987" s="401">
        <v>0</v>
      </c>
      <c r="G987" s="402">
        <f>SUM(G985:G986)</f>
        <v>123663810.87</v>
      </c>
      <c r="H987" s="385">
        <f>SUM(H985:H986)</f>
        <v>123663810.87</v>
      </c>
      <c r="I987" s="395"/>
    </row>
    <row r="988" spans="1:9" x14ac:dyDescent="0.25">
      <c r="A988" s="290"/>
      <c r="B988" s="290"/>
      <c r="C988" s="290"/>
      <c r="D988" s="290"/>
      <c r="E988" s="403">
        <f>E987+E984+E976</f>
        <v>232799045.84999999</v>
      </c>
      <c r="F988" s="403">
        <f t="shared" ref="F988:H988" si="59">F987+F984+F976</f>
        <v>0</v>
      </c>
      <c r="G988" s="403">
        <f t="shared" si="59"/>
        <v>232799045.84999999</v>
      </c>
      <c r="H988" s="403">
        <f t="shared" si="59"/>
        <v>232799045.84999999</v>
      </c>
      <c r="I988" s="290"/>
    </row>
    <row r="989" spans="1:9" x14ac:dyDescent="0.25">
      <c r="A989" s="419" t="s">
        <v>103</v>
      </c>
      <c r="B989" s="420"/>
      <c r="C989" s="420"/>
      <c r="D989" s="421"/>
      <c r="E989" s="405">
        <f t="shared" ref="E989:F989" si="60">E833+E988</f>
        <v>612663274.00999999</v>
      </c>
      <c r="F989" s="405">
        <f t="shared" si="60"/>
        <v>53816021.149999999</v>
      </c>
      <c r="G989" s="405">
        <f>G833+G988</f>
        <v>558847252.86000001</v>
      </c>
      <c r="H989" s="405">
        <f>H833+H988</f>
        <v>558847252.86000001</v>
      </c>
      <c r="I989" s="404"/>
    </row>
    <row r="991" spans="1:9" x14ac:dyDescent="0.25">
      <c r="F991" s="407"/>
    </row>
  </sheetData>
  <mergeCells count="15">
    <mergeCell ref="A1:I1"/>
    <mergeCell ref="A989:D989"/>
    <mergeCell ref="A2:I2"/>
    <mergeCell ref="A222:I222"/>
    <mergeCell ref="A264:I264"/>
    <mergeCell ref="A306:I306"/>
    <mergeCell ref="A344:I344"/>
    <mergeCell ref="A460:I460"/>
    <mergeCell ref="A534:I534"/>
    <mergeCell ref="A613:I613"/>
    <mergeCell ref="A744:I744"/>
    <mergeCell ref="A829:I829"/>
    <mergeCell ref="A4:I4"/>
    <mergeCell ref="A47:I47"/>
    <mergeCell ref="A181:I181"/>
  </mergeCells>
  <conditionalFormatting sqref="G3 G5:G45 G48:G179 G182:G220 G223:G262 G265:G304 G307:G342 G345:G458 G461:G532 G535:G611 G614:G742 G745:G827 G830:G831">
    <cfRule type="cellIs" dxfId="0" priority="1" operator="lessThan">
      <formula>1</formula>
    </cfRule>
  </conditionalFormatting>
  <pageMargins left="0.7" right="0.7" top="0.75" bottom="0.75" header="0.3" footer="0.3"/>
  <pageSetup paperSize="9" scale="62" fitToHeight="0" orientation="landscape" r:id="rId1"/>
  <headerFooter>
    <oddHeader>&amp;C&amp;"Arial Black,Regular"&amp;24MURANG'A COUNTY GOVERNMENT</oddHeader>
    <oddFooter>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F1FD9-36F0-4E5E-908D-5B1761ADC216}">
  <sheetPr>
    <pageSetUpPr fitToPage="1"/>
  </sheetPr>
  <dimension ref="A1:M6"/>
  <sheetViews>
    <sheetView zoomScaleNormal="100" workbookViewId="0">
      <pane ySplit="3" topLeftCell="A4" activePane="bottomLeft" state="frozen"/>
      <selection pane="bottomLeft" activeCell="I10" sqref="I10"/>
    </sheetView>
  </sheetViews>
  <sheetFormatPr defaultColWidth="8.7109375" defaultRowHeight="15.75" x14ac:dyDescent="0.25"/>
  <cols>
    <col min="1" max="1" width="8.5703125" style="367" customWidth="1"/>
    <col min="2" max="2" width="20.42578125" style="367" bestFit="1" customWidth="1"/>
    <col min="3" max="3" width="8.5703125" style="367" bestFit="1" customWidth="1"/>
    <col min="4" max="4" width="8.140625" style="367" bestFit="1" customWidth="1"/>
    <col min="5" max="5" width="16.85546875" style="367" bestFit="1" customWidth="1"/>
    <col min="6" max="6" width="15.5703125" style="367" bestFit="1" customWidth="1"/>
    <col min="7" max="7" width="13" style="367" bestFit="1" customWidth="1"/>
    <col min="8" max="8" width="16.5703125" style="367" bestFit="1" customWidth="1"/>
    <col min="9" max="9" width="13.7109375" style="367" customWidth="1"/>
    <col min="10" max="10" width="16.85546875" style="367" bestFit="1" customWidth="1"/>
    <col min="11" max="11" width="11.5703125" style="367" bestFit="1" customWidth="1"/>
    <col min="12" max="12" width="9.140625" style="367" bestFit="1" customWidth="1"/>
    <col min="13" max="13" width="16.85546875" style="367" bestFit="1" customWidth="1"/>
    <col min="14" max="16384" width="8.7109375" style="367"/>
  </cols>
  <sheetData>
    <row r="1" spans="1:13" ht="16.5" thickBot="1" x14ac:dyDescent="0.3">
      <c r="A1" s="427" t="s">
        <v>2103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9"/>
    </row>
    <row r="2" spans="1:13" x14ac:dyDescent="0.25">
      <c r="A2" s="430" t="s">
        <v>2097</v>
      </c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2"/>
    </row>
    <row r="3" spans="1:13" ht="78.75" x14ac:dyDescent="0.25">
      <c r="A3" s="410" t="s">
        <v>2084</v>
      </c>
      <c r="B3" s="380" t="s">
        <v>2085</v>
      </c>
      <c r="C3" s="380" t="s">
        <v>2086</v>
      </c>
      <c r="D3" s="380" t="s">
        <v>2087</v>
      </c>
      <c r="E3" s="380" t="s">
        <v>2088</v>
      </c>
      <c r="F3" s="380" t="s">
        <v>1</v>
      </c>
      <c r="G3" s="380" t="s">
        <v>2089</v>
      </c>
      <c r="H3" s="380" t="s">
        <v>2090</v>
      </c>
      <c r="I3" s="380" t="s">
        <v>2091</v>
      </c>
      <c r="J3" s="379" t="s">
        <v>2312</v>
      </c>
      <c r="K3" s="379" t="s">
        <v>2092</v>
      </c>
      <c r="L3" s="379" t="s">
        <v>2093</v>
      </c>
      <c r="M3" s="411" t="s">
        <v>2094</v>
      </c>
    </row>
    <row r="4" spans="1:13" ht="31.5" x14ac:dyDescent="0.25">
      <c r="A4" s="361">
        <v>1</v>
      </c>
      <c r="B4" s="381" t="s">
        <v>2098</v>
      </c>
      <c r="C4" s="381" t="s">
        <v>1729</v>
      </c>
      <c r="D4" s="381" t="s">
        <v>2099</v>
      </c>
      <c r="E4" s="363">
        <v>360869928.89999998</v>
      </c>
      <c r="F4" s="390" t="s">
        <v>2100</v>
      </c>
      <c r="G4" s="406" t="s">
        <v>2101</v>
      </c>
      <c r="H4" s="381" t="s">
        <v>2095</v>
      </c>
      <c r="I4" s="381" t="s">
        <v>2096</v>
      </c>
      <c r="J4" s="408">
        <v>360869928.89999998</v>
      </c>
      <c r="K4" s="363">
        <v>0</v>
      </c>
      <c r="L4" s="363">
        <v>0</v>
      </c>
      <c r="M4" s="412">
        <f>J4+K4+L4</f>
        <v>360869928.89999998</v>
      </c>
    </row>
    <row r="5" spans="1:13" ht="31.5" x14ac:dyDescent="0.25">
      <c r="A5" s="361">
        <v>2</v>
      </c>
      <c r="B5" s="390" t="s">
        <v>2102</v>
      </c>
      <c r="C5" s="381"/>
      <c r="D5" s="381" t="s">
        <v>2099</v>
      </c>
      <c r="E5" s="363">
        <v>10739893.52</v>
      </c>
      <c r="F5" s="390" t="s">
        <v>2100</v>
      </c>
      <c r="G5" s="406" t="s">
        <v>2101</v>
      </c>
      <c r="H5" s="381" t="s">
        <v>2095</v>
      </c>
      <c r="I5" s="381" t="s">
        <v>2096</v>
      </c>
      <c r="J5" s="363">
        <v>10739893.52</v>
      </c>
      <c r="K5" s="363">
        <v>0</v>
      </c>
      <c r="L5" s="363">
        <v>0</v>
      </c>
      <c r="M5" s="412">
        <f>J5+K5+L5</f>
        <v>10739893.52</v>
      </c>
    </row>
    <row r="6" spans="1:13" ht="16.5" thickBot="1" x14ac:dyDescent="0.3">
      <c r="A6" s="433" t="s">
        <v>95</v>
      </c>
      <c r="B6" s="434"/>
      <c r="C6" s="435"/>
      <c r="D6" s="371"/>
      <c r="E6" s="413">
        <f>SUM(E4:E5)</f>
        <v>371609822.41999996</v>
      </c>
      <c r="F6" s="371"/>
      <c r="G6" s="371"/>
      <c r="H6" s="371"/>
      <c r="I6" s="371"/>
      <c r="J6" s="369">
        <f>SUM(J4:J5)</f>
        <v>371609822.41999996</v>
      </c>
      <c r="K6" s="369">
        <f t="shared" ref="K6:M6" si="0">SUM(K4:K5)</f>
        <v>0</v>
      </c>
      <c r="L6" s="369">
        <f t="shared" si="0"/>
        <v>0</v>
      </c>
      <c r="M6" s="414">
        <f t="shared" si="0"/>
        <v>371609822.41999996</v>
      </c>
    </row>
  </sheetData>
  <mergeCells count="3">
    <mergeCell ref="A1:M1"/>
    <mergeCell ref="A2:M2"/>
    <mergeCell ref="A6:C6"/>
  </mergeCells>
  <pageMargins left="0.7" right="0.7" top="0.75" bottom="0.75" header="0.3" footer="0.3"/>
  <pageSetup paperSize="9" scale="74" fitToHeight="0" orientation="landscape" horizontalDpi="4294967295" verticalDpi="4294967295" r:id="rId1"/>
  <headerFooter>
    <oddFooter>&amp;CPAGE 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69C3C-BFF1-46B2-BB37-E09A1C3B3A59}">
  <sheetPr>
    <pageSetUpPr fitToPage="1"/>
  </sheetPr>
  <dimension ref="A1:L6"/>
  <sheetViews>
    <sheetView zoomScaleNormal="100" workbookViewId="0">
      <selection activeCell="N8" sqref="N8"/>
    </sheetView>
  </sheetViews>
  <sheetFormatPr defaultColWidth="9.140625" defaultRowHeight="28.5" customHeight="1" x14ac:dyDescent="0.25"/>
  <cols>
    <col min="1" max="1" width="9.28515625" style="367" bestFit="1" customWidth="1"/>
    <col min="2" max="2" width="25.42578125" style="367" customWidth="1"/>
    <col min="3" max="3" width="25.140625" style="373" customWidth="1"/>
    <col min="4" max="4" width="27" style="367" customWidth="1"/>
    <col min="5" max="5" width="32.28515625" style="373" customWidth="1"/>
    <col min="6" max="6" width="32" style="367" bestFit="1" customWidth="1"/>
    <col min="7" max="7" width="19.85546875" style="367" customWidth="1"/>
    <col min="8" max="8" width="0.7109375" style="367" customWidth="1"/>
    <col min="9" max="12" width="9.140625" style="367" hidden="1" customWidth="1"/>
    <col min="13" max="16384" width="9.140625" style="367"/>
  </cols>
  <sheetData>
    <row r="1" spans="1:7" s="356" customFormat="1" ht="15.75" x14ac:dyDescent="0.25">
      <c r="A1" s="436" t="s">
        <v>2104</v>
      </c>
      <c r="B1" s="437"/>
      <c r="C1" s="437"/>
      <c r="D1" s="437"/>
      <c r="E1" s="437"/>
      <c r="F1" s="437"/>
      <c r="G1" s="438"/>
    </row>
    <row r="2" spans="1:7" s="356" customFormat="1" ht="15.75" x14ac:dyDescent="0.25">
      <c r="A2" s="439" t="s">
        <v>2313</v>
      </c>
      <c r="B2" s="440"/>
      <c r="C2" s="440"/>
      <c r="D2" s="440"/>
      <c r="E2" s="440"/>
      <c r="F2" s="440"/>
      <c r="G2" s="441"/>
    </row>
    <row r="3" spans="1:7" s="356" customFormat="1" ht="15.75" x14ac:dyDescent="0.25">
      <c r="A3" s="359" t="s">
        <v>1239</v>
      </c>
      <c r="B3" s="357" t="s">
        <v>2</v>
      </c>
      <c r="C3" s="360" t="s">
        <v>2105</v>
      </c>
      <c r="D3" s="357" t="s">
        <v>2106</v>
      </c>
      <c r="E3" s="360" t="s">
        <v>4</v>
      </c>
      <c r="F3" s="357" t="s">
        <v>476</v>
      </c>
      <c r="G3" s="358" t="s">
        <v>2107</v>
      </c>
    </row>
    <row r="4" spans="1:7" ht="15.75" x14ac:dyDescent="0.25">
      <c r="A4" s="361">
        <v>1</v>
      </c>
      <c r="B4" s="362" t="s">
        <v>102</v>
      </c>
      <c r="C4" s="363">
        <v>4076000</v>
      </c>
      <c r="D4" s="364">
        <v>45444</v>
      </c>
      <c r="E4" s="363">
        <v>4076000</v>
      </c>
      <c r="F4" s="365" t="s">
        <v>2108</v>
      </c>
      <c r="G4" s="366">
        <v>45534</v>
      </c>
    </row>
    <row r="5" spans="1:7" ht="15.75" x14ac:dyDescent="0.25">
      <c r="A5" s="361">
        <v>2</v>
      </c>
      <c r="B5" s="368" t="s">
        <v>2109</v>
      </c>
      <c r="C5" s="363">
        <v>4076000</v>
      </c>
      <c r="D5" s="364">
        <v>45444</v>
      </c>
      <c r="E5" s="363">
        <v>4076000</v>
      </c>
      <c r="F5" s="365" t="s">
        <v>2110</v>
      </c>
      <c r="G5" s="366">
        <v>45534</v>
      </c>
    </row>
    <row r="6" spans="1:7" ht="16.5" thickBot="1" x14ac:dyDescent="0.3">
      <c r="A6" s="442" t="s">
        <v>2111</v>
      </c>
      <c r="B6" s="443"/>
      <c r="C6" s="369">
        <f>SUM(C4:C5)</f>
        <v>8152000</v>
      </c>
      <c r="D6" s="370"/>
      <c r="E6" s="369">
        <f>SUM(E4:E5)</f>
        <v>8152000</v>
      </c>
      <c r="F6" s="371"/>
      <c r="G6" s="372"/>
    </row>
  </sheetData>
  <mergeCells count="3">
    <mergeCell ref="A1:G1"/>
    <mergeCell ref="A2:G2"/>
    <mergeCell ref="A6:B6"/>
  </mergeCells>
  <pageMargins left="0.7" right="0.7" top="0.75" bottom="0.75" header="0.3" footer="0.3"/>
  <pageSetup paperSize="9" scale="76" fitToHeight="0" orientation="landscape" horizontalDpi="4294967295" verticalDpi="4294967295" r:id="rId1"/>
  <headerFooter>
    <oddFooter>&amp;C PAGE 22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5A692-E6EB-460F-8BA4-184186557FDF}">
  <sheetPr>
    <pageSetUpPr fitToPage="1"/>
  </sheetPr>
  <dimension ref="A1:Q1470"/>
  <sheetViews>
    <sheetView topLeftCell="B1" zoomScaleNormal="100" workbookViewId="0">
      <pane ySplit="3" topLeftCell="A4" activePane="bottomLeft" state="frozen"/>
      <selection pane="bottomLeft" activeCell="E1410" sqref="E1410"/>
    </sheetView>
  </sheetViews>
  <sheetFormatPr defaultColWidth="11.42578125" defaultRowHeight="12.75" x14ac:dyDescent="0.25"/>
  <cols>
    <col min="1" max="1" width="6.140625" style="35" customWidth="1"/>
    <col min="2" max="2" width="18.85546875" style="35" customWidth="1"/>
    <col min="3" max="3" width="36.5703125" style="35" customWidth="1"/>
    <col min="4" max="4" width="16.7109375" style="35" customWidth="1"/>
    <col min="5" max="5" width="18.85546875" style="252" customWidth="1"/>
    <col min="6" max="6" width="16" style="253" customWidth="1"/>
    <col min="7" max="7" width="12.28515625" style="252" customWidth="1"/>
    <col min="8" max="8" width="7.42578125" style="35" customWidth="1"/>
    <col min="9" max="9" width="13" style="254" bestFit="1" customWidth="1"/>
    <col min="10" max="10" width="16.5703125" style="254" customWidth="1"/>
    <col min="11" max="11" width="12.5703125" style="254" customWidth="1"/>
    <col min="12" max="12" width="12.7109375" style="254" customWidth="1"/>
    <col min="13" max="13" width="16.7109375" style="254" customWidth="1"/>
    <col min="14" max="14" width="23.5703125" style="35" bestFit="1" customWidth="1"/>
    <col min="15" max="15" width="19.42578125" style="35" bestFit="1" customWidth="1"/>
    <col min="16" max="16" width="22.5703125" style="35" customWidth="1"/>
    <col min="17" max="16384" width="11.42578125" style="35"/>
  </cols>
  <sheetData>
    <row r="1" spans="1:16" ht="15.75" x14ac:dyDescent="0.25">
      <c r="A1" s="456" t="s">
        <v>105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</row>
    <row r="2" spans="1:16" x14ac:dyDescent="0.25">
      <c r="A2" s="466" t="s">
        <v>106</v>
      </c>
      <c r="B2" s="473" t="s">
        <v>107</v>
      </c>
      <c r="C2" s="473" t="s">
        <v>108</v>
      </c>
      <c r="D2" s="473" t="s">
        <v>109</v>
      </c>
      <c r="E2" s="473" t="s">
        <v>110</v>
      </c>
      <c r="F2" s="481" t="s">
        <v>111</v>
      </c>
      <c r="G2" s="473" t="s">
        <v>112</v>
      </c>
      <c r="H2" s="466" t="s">
        <v>113</v>
      </c>
      <c r="I2" s="466"/>
      <c r="J2" s="466"/>
      <c r="K2" s="466"/>
      <c r="L2" s="37"/>
      <c r="M2" s="472" t="s">
        <v>114</v>
      </c>
      <c r="N2" s="473" t="s">
        <v>6</v>
      </c>
      <c r="O2" s="473" t="s">
        <v>7</v>
      </c>
      <c r="P2" s="476" t="s">
        <v>476</v>
      </c>
    </row>
    <row r="3" spans="1:16" ht="25.5" x14ac:dyDescent="0.25">
      <c r="A3" s="466"/>
      <c r="B3" s="473"/>
      <c r="C3" s="473"/>
      <c r="D3" s="473"/>
      <c r="E3" s="473"/>
      <c r="F3" s="481"/>
      <c r="G3" s="473"/>
      <c r="H3" s="36" t="s">
        <v>115</v>
      </c>
      <c r="I3" s="38" t="s">
        <v>116</v>
      </c>
      <c r="J3" s="38" t="s">
        <v>117</v>
      </c>
      <c r="K3" s="38" t="s">
        <v>118</v>
      </c>
      <c r="L3" s="38" t="s">
        <v>119</v>
      </c>
      <c r="M3" s="472"/>
      <c r="N3" s="473"/>
      <c r="O3" s="473"/>
      <c r="P3" s="477"/>
    </row>
    <row r="4" spans="1:16" ht="25.5" x14ac:dyDescent="0.25">
      <c r="A4" s="28">
        <v>1</v>
      </c>
      <c r="B4" s="28" t="s">
        <v>120</v>
      </c>
      <c r="C4" s="12" t="s">
        <v>121</v>
      </c>
      <c r="D4" s="1" t="s">
        <v>122</v>
      </c>
      <c r="E4" s="12" t="s">
        <v>123</v>
      </c>
      <c r="F4" s="22">
        <f t="shared" ref="F4:F38" si="0">H4*I4</f>
        <v>30000</v>
      </c>
      <c r="G4" s="28" t="s">
        <v>120</v>
      </c>
      <c r="H4" s="1">
        <v>15</v>
      </c>
      <c r="I4" s="39">
        <v>2000</v>
      </c>
      <c r="J4" s="39">
        <f t="shared" ref="J4:J19" si="1">H4*I4</f>
        <v>30000</v>
      </c>
      <c r="K4" s="39"/>
      <c r="L4" s="39"/>
      <c r="M4" s="39">
        <f t="shared" ref="M4:M38" si="2">J4+K4+L4</f>
        <v>30000</v>
      </c>
      <c r="N4" s="40">
        <f>M4</f>
        <v>30000</v>
      </c>
      <c r="O4" s="41">
        <v>45444</v>
      </c>
      <c r="P4" s="1"/>
    </row>
    <row r="5" spans="1:16" ht="38.25" x14ac:dyDescent="0.25">
      <c r="A5" s="28">
        <v>2</v>
      </c>
      <c r="B5" s="28" t="s">
        <v>124</v>
      </c>
      <c r="C5" s="12" t="s">
        <v>121</v>
      </c>
      <c r="D5" s="1" t="s">
        <v>122</v>
      </c>
      <c r="E5" s="12" t="s">
        <v>123</v>
      </c>
      <c r="F5" s="22">
        <f t="shared" si="0"/>
        <v>30000</v>
      </c>
      <c r="G5" s="28" t="s">
        <v>124</v>
      </c>
      <c r="H5" s="1">
        <v>15</v>
      </c>
      <c r="I5" s="39">
        <v>2000</v>
      </c>
      <c r="J5" s="39">
        <f t="shared" si="1"/>
        <v>30000</v>
      </c>
      <c r="K5" s="39"/>
      <c r="L5" s="39"/>
      <c r="M5" s="39">
        <f t="shared" si="2"/>
        <v>30000</v>
      </c>
      <c r="N5" s="40">
        <f t="shared" ref="N5:N22" si="3">M5</f>
        <v>30000</v>
      </c>
      <c r="O5" s="41">
        <v>45444</v>
      </c>
      <c r="P5" s="1"/>
    </row>
    <row r="6" spans="1:16" ht="25.5" x14ac:dyDescent="0.25">
      <c r="A6" s="28">
        <v>3</v>
      </c>
      <c r="B6" s="28" t="s">
        <v>125</v>
      </c>
      <c r="C6" s="12" t="s">
        <v>121</v>
      </c>
      <c r="D6" s="1" t="s">
        <v>122</v>
      </c>
      <c r="E6" s="12" t="s">
        <v>123</v>
      </c>
      <c r="F6" s="22">
        <f t="shared" si="0"/>
        <v>30000</v>
      </c>
      <c r="G6" s="28" t="s">
        <v>125</v>
      </c>
      <c r="H6" s="1">
        <v>15</v>
      </c>
      <c r="I6" s="39">
        <v>2000</v>
      </c>
      <c r="J6" s="39">
        <f t="shared" si="1"/>
        <v>30000</v>
      </c>
      <c r="K6" s="39"/>
      <c r="L6" s="39"/>
      <c r="M6" s="39">
        <f t="shared" si="2"/>
        <v>30000</v>
      </c>
      <c r="N6" s="40">
        <f t="shared" si="3"/>
        <v>30000</v>
      </c>
      <c r="O6" s="41">
        <v>45444</v>
      </c>
      <c r="P6" s="1"/>
    </row>
    <row r="7" spans="1:16" ht="25.5" x14ac:dyDescent="0.25">
      <c r="A7" s="28">
        <v>4</v>
      </c>
      <c r="B7" s="28" t="s">
        <v>126</v>
      </c>
      <c r="C7" s="12" t="s">
        <v>121</v>
      </c>
      <c r="D7" s="1" t="s">
        <v>122</v>
      </c>
      <c r="E7" s="12" t="s">
        <v>123</v>
      </c>
      <c r="F7" s="22">
        <f t="shared" si="0"/>
        <v>30000</v>
      </c>
      <c r="G7" s="28" t="s">
        <v>126</v>
      </c>
      <c r="H7" s="1">
        <v>15</v>
      </c>
      <c r="I7" s="39">
        <v>2000</v>
      </c>
      <c r="J7" s="39">
        <f t="shared" si="1"/>
        <v>30000</v>
      </c>
      <c r="K7" s="39"/>
      <c r="L7" s="39"/>
      <c r="M7" s="39">
        <f t="shared" si="2"/>
        <v>30000</v>
      </c>
      <c r="N7" s="40">
        <f t="shared" si="3"/>
        <v>30000</v>
      </c>
      <c r="O7" s="41">
        <v>45444</v>
      </c>
      <c r="P7" s="1"/>
    </row>
    <row r="8" spans="1:16" ht="25.5" x14ac:dyDescent="0.25">
      <c r="A8" s="28">
        <v>5</v>
      </c>
      <c r="B8" s="28" t="s">
        <v>127</v>
      </c>
      <c r="C8" s="12" t="s">
        <v>121</v>
      </c>
      <c r="D8" s="1" t="s">
        <v>122</v>
      </c>
      <c r="E8" s="12" t="s">
        <v>123</v>
      </c>
      <c r="F8" s="22">
        <f t="shared" si="0"/>
        <v>30000</v>
      </c>
      <c r="G8" s="28" t="s">
        <v>127</v>
      </c>
      <c r="H8" s="1">
        <v>15</v>
      </c>
      <c r="I8" s="39">
        <v>2000</v>
      </c>
      <c r="J8" s="39">
        <f t="shared" si="1"/>
        <v>30000</v>
      </c>
      <c r="K8" s="39"/>
      <c r="L8" s="39"/>
      <c r="M8" s="39">
        <f t="shared" si="2"/>
        <v>30000</v>
      </c>
      <c r="N8" s="40">
        <f t="shared" si="3"/>
        <v>30000</v>
      </c>
      <c r="O8" s="41">
        <v>45444</v>
      </c>
      <c r="P8" s="1"/>
    </row>
    <row r="9" spans="1:16" ht="38.25" x14ac:dyDescent="0.25">
      <c r="A9" s="28">
        <v>6</v>
      </c>
      <c r="B9" s="28" t="s">
        <v>128</v>
      </c>
      <c r="C9" s="12" t="s">
        <v>121</v>
      </c>
      <c r="D9" s="1" t="s">
        <v>122</v>
      </c>
      <c r="E9" s="12" t="s">
        <v>123</v>
      </c>
      <c r="F9" s="22">
        <f t="shared" si="0"/>
        <v>30000</v>
      </c>
      <c r="G9" s="28" t="s">
        <v>128</v>
      </c>
      <c r="H9" s="1">
        <v>15</v>
      </c>
      <c r="I9" s="39">
        <v>2000</v>
      </c>
      <c r="J9" s="39">
        <f t="shared" si="1"/>
        <v>30000</v>
      </c>
      <c r="K9" s="39"/>
      <c r="L9" s="39"/>
      <c r="M9" s="39">
        <f t="shared" si="2"/>
        <v>30000</v>
      </c>
      <c r="N9" s="40">
        <f t="shared" si="3"/>
        <v>30000</v>
      </c>
      <c r="O9" s="41">
        <v>45444</v>
      </c>
      <c r="P9" s="1"/>
    </row>
    <row r="10" spans="1:16" ht="38.25" x14ac:dyDescent="0.25">
      <c r="A10" s="28">
        <v>7</v>
      </c>
      <c r="B10" s="28" t="s">
        <v>129</v>
      </c>
      <c r="C10" s="12" t="s">
        <v>121</v>
      </c>
      <c r="D10" s="1" t="s">
        <v>122</v>
      </c>
      <c r="E10" s="12" t="s">
        <v>123</v>
      </c>
      <c r="F10" s="22">
        <f t="shared" si="0"/>
        <v>30000</v>
      </c>
      <c r="G10" s="28" t="s">
        <v>129</v>
      </c>
      <c r="H10" s="1">
        <v>15</v>
      </c>
      <c r="I10" s="39">
        <v>2000</v>
      </c>
      <c r="J10" s="39">
        <f t="shared" si="1"/>
        <v>30000</v>
      </c>
      <c r="K10" s="39"/>
      <c r="L10" s="39"/>
      <c r="M10" s="39">
        <f t="shared" si="2"/>
        <v>30000</v>
      </c>
      <c r="N10" s="40">
        <f t="shared" si="3"/>
        <v>30000</v>
      </c>
      <c r="O10" s="41">
        <v>45444</v>
      </c>
      <c r="P10" s="1"/>
    </row>
    <row r="11" spans="1:16" ht="25.5" x14ac:dyDescent="0.25">
      <c r="A11" s="28">
        <v>8</v>
      </c>
      <c r="B11" s="28" t="s">
        <v>130</v>
      </c>
      <c r="C11" s="12" t="s">
        <v>121</v>
      </c>
      <c r="D11" s="1" t="s">
        <v>122</v>
      </c>
      <c r="E11" s="12" t="s">
        <v>123</v>
      </c>
      <c r="F11" s="22">
        <f t="shared" si="0"/>
        <v>30000</v>
      </c>
      <c r="G11" s="28" t="s">
        <v>130</v>
      </c>
      <c r="H11" s="1">
        <v>15</v>
      </c>
      <c r="I11" s="39">
        <v>2000</v>
      </c>
      <c r="J11" s="39">
        <f t="shared" si="1"/>
        <v>30000</v>
      </c>
      <c r="K11" s="39"/>
      <c r="L11" s="39"/>
      <c r="M11" s="39">
        <f t="shared" si="2"/>
        <v>30000</v>
      </c>
      <c r="N11" s="40">
        <f t="shared" si="3"/>
        <v>30000</v>
      </c>
      <c r="O11" s="41">
        <v>45444</v>
      </c>
      <c r="P11" s="1"/>
    </row>
    <row r="12" spans="1:16" ht="25.5" x14ac:dyDescent="0.25">
      <c r="A12" s="28">
        <v>9</v>
      </c>
      <c r="B12" s="28" t="s">
        <v>131</v>
      </c>
      <c r="C12" s="12" t="s">
        <v>121</v>
      </c>
      <c r="D12" s="1" t="s">
        <v>122</v>
      </c>
      <c r="E12" s="12" t="s">
        <v>123</v>
      </c>
      <c r="F12" s="22">
        <f t="shared" si="0"/>
        <v>30000</v>
      </c>
      <c r="G12" s="28" t="s">
        <v>131</v>
      </c>
      <c r="H12" s="1">
        <v>15</v>
      </c>
      <c r="I12" s="39">
        <v>2000</v>
      </c>
      <c r="J12" s="39">
        <f t="shared" si="1"/>
        <v>30000</v>
      </c>
      <c r="K12" s="39"/>
      <c r="L12" s="39"/>
      <c r="M12" s="39">
        <f t="shared" si="2"/>
        <v>30000</v>
      </c>
      <c r="N12" s="40">
        <f t="shared" si="3"/>
        <v>30000</v>
      </c>
      <c r="O12" s="41">
        <v>45444</v>
      </c>
      <c r="P12" s="1"/>
    </row>
    <row r="13" spans="1:16" ht="25.5" x14ac:dyDescent="0.25">
      <c r="A13" s="28">
        <v>10</v>
      </c>
      <c r="B13" s="28" t="s">
        <v>132</v>
      </c>
      <c r="C13" s="12" t="s">
        <v>121</v>
      </c>
      <c r="D13" s="1" t="s">
        <v>122</v>
      </c>
      <c r="E13" s="12" t="s">
        <v>123</v>
      </c>
      <c r="F13" s="22">
        <f t="shared" si="0"/>
        <v>30000</v>
      </c>
      <c r="G13" s="28" t="s">
        <v>132</v>
      </c>
      <c r="H13" s="1">
        <v>15</v>
      </c>
      <c r="I13" s="39">
        <v>2000</v>
      </c>
      <c r="J13" s="39">
        <f t="shared" si="1"/>
        <v>30000</v>
      </c>
      <c r="K13" s="39"/>
      <c r="L13" s="39"/>
      <c r="M13" s="39">
        <f t="shared" si="2"/>
        <v>30000</v>
      </c>
      <c r="N13" s="40">
        <f t="shared" si="3"/>
        <v>30000</v>
      </c>
      <c r="O13" s="41">
        <v>45444</v>
      </c>
      <c r="P13" s="1"/>
    </row>
    <row r="14" spans="1:16" ht="38.25" x14ac:dyDescent="0.25">
      <c r="A14" s="28">
        <v>11</v>
      </c>
      <c r="B14" s="28" t="s">
        <v>133</v>
      </c>
      <c r="C14" s="12" t="s">
        <v>121</v>
      </c>
      <c r="D14" s="1" t="s">
        <v>122</v>
      </c>
      <c r="E14" s="12" t="s">
        <v>123</v>
      </c>
      <c r="F14" s="22">
        <f t="shared" si="0"/>
        <v>30000</v>
      </c>
      <c r="G14" s="28" t="s">
        <v>133</v>
      </c>
      <c r="H14" s="1">
        <v>15</v>
      </c>
      <c r="I14" s="39">
        <v>2000</v>
      </c>
      <c r="J14" s="39">
        <f t="shared" si="1"/>
        <v>30000</v>
      </c>
      <c r="K14" s="39"/>
      <c r="L14" s="39"/>
      <c r="M14" s="39">
        <f t="shared" si="2"/>
        <v>30000</v>
      </c>
      <c r="N14" s="40">
        <f t="shared" si="3"/>
        <v>30000</v>
      </c>
      <c r="O14" s="41">
        <v>45444</v>
      </c>
      <c r="P14" s="1"/>
    </row>
    <row r="15" spans="1:16" ht="38.25" x14ac:dyDescent="0.25">
      <c r="A15" s="28">
        <v>12</v>
      </c>
      <c r="B15" s="28" t="s">
        <v>134</v>
      </c>
      <c r="C15" s="12" t="s">
        <v>121</v>
      </c>
      <c r="D15" s="1" t="s">
        <v>122</v>
      </c>
      <c r="E15" s="12" t="s">
        <v>123</v>
      </c>
      <c r="F15" s="22">
        <f t="shared" si="0"/>
        <v>30000</v>
      </c>
      <c r="G15" s="28" t="s">
        <v>134</v>
      </c>
      <c r="H15" s="1">
        <v>15</v>
      </c>
      <c r="I15" s="39">
        <v>2000</v>
      </c>
      <c r="J15" s="39">
        <f t="shared" si="1"/>
        <v>30000</v>
      </c>
      <c r="K15" s="39"/>
      <c r="L15" s="39"/>
      <c r="M15" s="39">
        <f t="shared" si="2"/>
        <v>30000</v>
      </c>
      <c r="N15" s="40">
        <f t="shared" si="3"/>
        <v>30000</v>
      </c>
      <c r="O15" s="41">
        <v>45444</v>
      </c>
      <c r="P15" s="1"/>
    </row>
    <row r="16" spans="1:16" ht="25.5" x14ac:dyDescent="0.25">
      <c r="A16" s="28">
        <v>13</v>
      </c>
      <c r="B16" s="28" t="s">
        <v>135</v>
      </c>
      <c r="C16" s="12" t="s">
        <v>121</v>
      </c>
      <c r="D16" s="1" t="s">
        <v>122</v>
      </c>
      <c r="E16" s="12" t="s">
        <v>123</v>
      </c>
      <c r="F16" s="22">
        <f t="shared" si="0"/>
        <v>30000</v>
      </c>
      <c r="G16" s="28" t="s">
        <v>135</v>
      </c>
      <c r="H16" s="1">
        <v>15</v>
      </c>
      <c r="I16" s="39">
        <v>2000</v>
      </c>
      <c r="J16" s="39">
        <f t="shared" si="1"/>
        <v>30000</v>
      </c>
      <c r="K16" s="39"/>
      <c r="L16" s="39"/>
      <c r="M16" s="39">
        <f t="shared" si="2"/>
        <v>30000</v>
      </c>
      <c r="N16" s="40">
        <f t="shared" si="3"/>
        <v>30000</v>
      </c>
      <c r="O16" s="41">
        <v>45444</v>
      </c>
      <c r="P16" s="1"/>
    </row>
    <row r="17" spans="1:16" ht="38.25" x14ac:dyDescent="0.25">
      <c r="A17" s="28">
        <v>14</v>
      </c>
      <c r="B17" s="28" t="s">
        <v>136</v>
      </c>
      <c r="C17" s="12" t="s">
        <v>121</v>
      </c>
      <c r="D17" s="1" t="s">
        <v>122</v>
      </c>
      <c r="E17" s="12" t="s">
        <v>123</v>
      </c>
      <c r="F17" s="22">
        <f t="shared" si="0"/>
        <v>30000</v>
      </c>
      <c r="G17" s="28" t="s">
        <v>136</v>
      </c>
      <c r="H17" s="1">
        <v>15</v>
      </c>
      <c r="I17" s="39">
        <v>2000</v>
      </c>
      <c r="J17" s="39">
        <f t="shared" si="1"/>
        <v>30000</v>
      </c>
      <c r="K17" s="39"/>
      <c r="L17" s="39"/>
      <c r="M17" s="39">
        <f t="shared" si="2"/>
        <v>30000</v>
      </c>
      <c r="N17" s="40">
        <f t="shared" si="3"/>
        <v>30000</v>
      </c>
      <c r="O17" s="41">
        <v>45444</v>
      </c>
      <c r="P17" s="1"/>
    </row>
    <row r="18" spans="1:16" ht="38.25" x14ac:dyDescent="0.25">
      <c r="A18" s="28">
        <v>15</v>
      </c>
      <c r="B18" s="28" t="s">
        <v>137</v>
      </c>
      <c r="C18" s="12" t="s">
        <v>121</v>
      </c>
      <c r="D18" s="1" t="s">
        <v>122</v>
      </c>
      <c r="E18" s="12" t="s">
        <v>123</v>
      </c>
      <c r="F18" s="22">
        <f t="shared" si="0"/>
        <v>30000</v>
      </c>
      <c r="G18" s="28" t="s">
        <v>137</v>
      </c>
      <c r="H18" s="1">
        <v>15</v>
      </c>
      <c r="I18" s="39">
        <v>2000</v>
      </c>
      <c r="J18" s="39">
        <f t="shared" si="1"/>
        <v>30000</v>
      </c>
      <c r="K18" s="39"/>
      <c r="L18" s="39"/>
      <c r="M18" s="39">
        <f t="shared" si="2"/>
        <v>30000</v>
      </c>
      <c r="N18" s="40">
        <f t="shared" si="3"/>
        <v>30000</v>
      </c>
      <c r="O18" s="41">
        <v>45444</v>
      </c>
      <c r="P18" s="1"/>
    </row>
    <row r="19" spans="1:16" ht="25.5" x14ac:dyDescent="0.25">
      <c r="A19" s="28">
        <v>16</v>
      </c>
      <c r="B19" s="28" t="s">
        <v>138</v>
      </c>
      <c r="C19" s="12" t="s">
        <v>121</v>
      </c>
      <c r="D19" s="1" t="s">
        <v>122</v>
      </c>
      <c r="E19" s="12" t="s">
        <v>123</v>
      </c>
      <c r="F19" s="22">
        <f t="shared" si="0"/>
        <v>30000</v>
      </c>
      <c r="G19" s="28" t="s">
        <v>138</v>
      </c>
      <c r="H19" s="1">
        <v>15</v>
      </c>
      <c r="I19" s="39">
        <v>2000</v>
      </c>
      <c r="J19" s="39">
        <f t="shared" si="1"/>
        <v>30000</v>
      </c>
      <c r="K19" s="39"/>
      <c r="L19" s="39"/>
      <c r="M19" s="39">
        <f t="shared" si="2"/>
        <v>30000</v>
      </c>
      <c r="N19" s="40">
        <f t="shared" si="3"/>
        <v>30000</v>
      </c>
      <c r="O19" s="41">
        <v>45444</v>
      </c>
      <c r="P19" s="1"/>
    </row>
    <row r="20" spans="1:16" ht="38.25" x14ac:dyDescent="0.25">
      <c r="A20" s="28">
        <v>17</v>
      </c>
      <c r="B20" s="28" t="s">
        <v>139</v>
      </c>
      <c r="C20" s="12" t="s">
        <v>121</v>
      </c>
      <c r="D20" s="1" t="s">
        <v>122</v>
      </c>
      <c r="E20" s="12" t="s">
        <v>123</v>
      </c>
      <c r="F20" s="22">
        <f t="shared" si="0"/>
        <v>30000</v>
      </c>
      <c r="G20" s="28" t="s">
        <v>139</v>
      </c>
      <c r="H20" s="1">
        <v>15</v>
      </c>
      <c r="I20" s="39">
        <v>2000</v>
      </c>
      <c r="J20" s="39">
        <f>H20*I20</f>
        <v>30000</v>
      </c>
      <c r="K20" s="39"/>
      <c r="L20" s="39"/>
      <c r="M20" s="39">
        <f t="shared" si="2"/>
        <v>30000</v>
      </c>
      <c r="N20" s="40">
        <f t="shared" si="3"/>
        <v>30000</v>
      </c>
      <c r="O20" s="41">
        <v>45444</v>
      </c>
      <c r="P20" s="1"/>
    </row>
    <row r="21" spans="1:16" ht="38.25" x14ac:dyDescent="0.25">
      <c r="A21" s="28">
        <v>18</v>
      </c>
      <c r="B21" s="28" t="s">
        <v>140</v>
      </c>
      <c r="C21" s="12" t="s">
        <v>121</v>
      </c>
      <c r="D21" s="1" t="s">
        <v>122</v>
      </c>
      <c r="E21" s="12" t="s">
        <v>123</v>
      </c>
      <c r="F21" s="22">
        <f t="shared" si="0"/>
        <v>30000</v>
      </c>
      <c r="G21" s="28" t="s">
        <v>140</v>
      </c>
      <c r="H21" s="1">
        <v>15</v>
      </c>
      <c r="I21" s="39">
        <v>2000</v>
      </c>
      <c r="J21" s="39">
        <f t="shared" ref="J21:J23" si="4">H21*I21</f>
        <v>30000</v>
      </c>
      <c r="K21" s="39"/>
      <c r="L21" s="39"/>
      <c r="M21" s="39">
        <f t="shared" si="2"/>
        <v>30000</v>
      </c>
      <c r="N21" s="40">
        <f t="shared" si="3"/>
        <v>30000</v>
      </c>
      <c r="O21" s="41">
        <v>45444</v>
      </c>
      <c r="P21" s="1"/>
    </row>
    <row r="22" spans="1:16" ht="25.5" x14ac:dyDescent="0.25">
      <c r="A22" s="28">
        <v>19</v>
      </c>
      <c r="B22" s="28" t="s">
        <v>141</v>
      </c>
      <c r="C22" s="12" t="s">
        <v>121</v>
      </c>
      <c r="D22" s="1" t="s">
        <v>122</v>
      </c>
      <c r="E22" s="12" t="s">
        <v>123</v>
      </c>
      <c r="F22" s="22">
        <f t="shared" si="0"/>
        <v>30000</v>
      </c>
      <c r="G22" s="28" t="s">
        <v>141</v>
      </c>
      <c r="H22" s="1">
        <v>15</v>
      </c>
      <c r="I22" s="39">
        <v>2000</v>
      </c>
      <c r="J22" s="39">
        <f t="shared" si="4"/>
        <v>30000</v>
      </c>
      <c r="K22" s="39"/>
      <c r="L22" s="39"/>
      <c r="M22" s="39">
        <f t="shared" si="2"/>
        <v>30000</v>
      </c>
      <c r="N22" s="40">
        <f t="shared" si="3"/>
        <v>30000</v>
      </c>
      <c r="O22" s="41">
        <v>45444</v>
      </c>
      <c r="P22" s="1"/>
    </row>
    <row r="23" spans="1:16" ht="38.25" x14ac:dyDescent="0.25">
      <c r="A23" s="28">
        <v>20</v>
      </c>
      <c r="B23" s="28" t="s">
        <v>142</v>
      </c>
      <c r="C23" s="12" t="s">
        <v>121</v>
      </c>
      <c r="D23" s="1" t="s">
        <v>122</v>
      </c>
      <c r="E23" s="12" t="s">
        <v>123</v>
      </c>
      <c r="F23" s="22">
        <f t="shared" si="0"/>
        <v>30000</v>
      </c>
      <c r="G23" s="28" t="s">
        <v>142</v>
      </c>
      <c r="H23" s="1">
        <v>15</v>
      </c>
      <c r="I23" s="39">
        <v>2000</v>
      </c>
      <c r="J23" s="39">
        <f t="shared" si="4"/>
        <v>30000</v>
      </c>
      <c r="K23" s="39"/>
      <c r="L23" s="39"/>
      <c r="M23" s="39">
        <f t="shared" si="2"/>
        <v>30000</v>
      </c>
      <c r="N23" s="40">
        <f>M23</f>
        <v>30000</v>
      </c>
      <c r="O23" s="41">
        <v>45505</v>
      </c>
      <c r="P23" s="1"/>
    </row>
    <row r="24" spans="1:16" ht="25.5" x14ac:dyDescent="0.25">
      <c r="A24" s="28">
        <v>21</v>
      </c>
      <c r="B24" s="28" t="s">
        <v>143</v>
      </c>
      <c r="C24" s="12" t="s">
        <v>121</v>
      </c>
      <c r="D24" s="1" t="s">
        <v>122</v>
      </c>
      <c r="E24" s="12" t="s">
        <v>123</v>
      </c>
      <c r="F24" s="22">
        <f t="shared" si="0"/>
        <v>30000</v>
      </c>
      <c r="G24" s="28" t="s">
        <v>143</v>
      </c>
      <c r="H24" s="1">
        <v>15</v>
      </c>
      <c r="I24" s="39">
        <v>2000</v>
      </c>
      <c r="J24" s="39">
        <f>H24*I24</f>
        <v>30000</v>
      </c>
      <c r="K24" s="39"/>
      <c r="L24" s="39"/>
      <c r="M24" s="39">
        <f t="shared" si="2"/>
        <v>30000</v>
      </c>
      <c r="N24" s="40">
        <f t="shared" ref="N24:N39" si="5">M24</f>
        <v>30000</v>
      </c>
      <c r="O24" s="41">
        <v>45505</v>
      </c>
      <c r="P24" s="1"/>
    </row>
    <row r="25" spans="1:16" ht="25.5" x14ac:dyDescent="0.25">
      <c r="A25" s="28">
        <v>22</v>
      </c>
      <c r="B25" s="28" t="s">
        <v>144</v>
      </c>
      <c r="C25" s="12" t="s">
        <v>121</v>
      </c>
      <c r="D25" s="1" t="s">
        <v>122</v>
      </c>
      <c r="E25" s="12" t="s">
        <v>123</v>
      </c>
      <c r="F25" s="22">
        <f t="shared" si="0"/>
        <v>30000</v>
      </c>
      <c r="G25" s="28" t="s">
        <v>144</v>
      </c>
      <c r="H25" s="1">
        <v>15</v>
      </c>
      <c r="I25" s="39">
        <v>2000</v>
      </c>
      <c r="J25" s="39">
        <f t="shared" ref="J25:J38" si="6">H25*I25</f>
        <v>30000</v>
      </c>
      <c r="K25" s="39"/>
      <c r="L25" s="39"/>
      <c r="M25" s="39">
        <f t="shared" si="2"/>
        <v>30000</v>
      </c>
      <c r="N25" s="40">
        <f t="shared" si="5"/>
        <v>30000</v>
      </c>
      <c r="O25" s="41">
        <v>45505</v>
      </c>
      <c r="P25" s="1"/>
    </row>
    <row r="26" spans="1:16" ht="25.5" x14ac:dyDescent="0.25">
      <c r="A26" s="28">
        <v>23</v>
      </c>
      <c r="B26" s="28" t="s">
        <v>145</v>
      </c>
      <c r="C26" s="12" t="s">
        <v>121</v>
      </c>
      <c r="D26" s="1" t="s">
        <v>122</v>
      </c>
      <c r="E26" s="12" t="s">
        <v>123</v>
      </c>
      <c r="F26" s="22">
        <f t="shared" si="0"/>
        <v>30000</v>
      </c>
      <c r="G26" s="28" t="s">
        <v>145</v>
      </c>
      <c r="H26" s="1">
        <v>15</v>
      </c>
      <c r="I26" s="39">
        <v>2000</v>
      </c>
      <c r="J26" s="39">
        <f t="shared" si="6"/>
        <v>30000</v>
      </c>
      <c r="K26" s="39"/>
      <c r="L26" s="39"/>
      <c r="M26" s="39">
        <f t="shared" si="2"/>
        <v>30000</v>
      </c>
      <c r="N26" s="40">
        <f t="shared" si="5"/>
        <v>30000</v>
      </c>
      <c r="O26" s="41">
        <v>45505</v>
      </c>
      <c r="P26" s="1"/>
    </row>
    <row r="27" spans="1:16" ht="25.5" x14ac:dyDescent="0.25">
      <c r="A27" s="28">
        <v>24</v>
      </c>
      <c r="B27" s="28" t="s">
        <v>146</v>
      </c>
      <c r="C27" s="12" t="s">
        <v>121</v>
      </c>
      <c r="D27" s="1" t="s">
        <v>122</v>
      </c>
      <c r="E27" s="12" t="s">
        <v>123</v>
      </c>
      <c r="F27" s="22">
        <f t="shared" si="0"/>
        <v>30000</v>
      </c>
      <c r="G27" s="28" t="s">
        <v>146</v>
      </c>
      <c r="H27" s="1">
        <v>15</v>
      </c>
      <c r="I27" s="39">
        <v>2000</v>
      </c>
      <c r="J27" s="39">
        <f t="shared" si="6"/>
        <v>30000</v>
      </c>
      <c r="K27" s="39"/>
      <c r="L27" s="39"/>
      <c r="M27" s="39">
        <f t="shared" si="2"/>
        <v>30000</v>
      </c>
      <c r="N27" s="40">
        <f t="shared" si="5"/>
        <v>30000</v>
      </c>
      <c r="O27" s="41">
        <v>45505</v>
      </c>
      <c r="P27" s="1"/>
    </row>
    <row r="28" spans="1:16" ht="38.25" x14ac:dyDescent="0.25">
      <c r="A28" s="28">
        <v>25</v>
      </c>
      <c r="B28" s="28" t="s">
        <v>147</v>
      </c>
      <c r="C28" s="12" t="s">
        <v>121</v>
      </c>
      <c r="D28" s="1" t="s">
        <v>122</v>
      </c>
      <c r="E28" s="12" t="s">
        <v>123</v>
      </c>
      <c r="F28" s="22">
        <f t="shared" si="0"/>
        <v>30000</v>
      </c>
      <c r="G28" s="28" t="s">
        <v>147</v>
      </c>
      <c r="H28" s="1">
        <v>15</v>
      </c>
      <c r="I28" s="39">
        <v>2000</v>
      </c>
      <c r="J28" s="39">
        <f t="shared" si="6"/>
        <v>30000</v>
      </c>
      <c r="K28" s="39"/>
      <c r="L28" s="39"/>
      <c r="M28" s="39">
        <f t="shared" si="2"/>
        <v>30000</v>
      </c>
      <c r="N28" s="40">
        <f t="shared" si="5"/>
        <v>30000</v>
      </c>
      <c r="O28" s="41">
        <v>45505</v>
      </c>
      <c r="P28" s="1"/>
    </row>
    <row r="29" spans="1:16" ht="25.5" x14ac:dyDescent="0.25">
      <c r="A29" s="28">
        <v>26</v>
      </c>
      <c r="B29" s="28" t="s">
        <v>148</v>
      </c>
      <c r="C29" s="12" t="s">
        <v>121</v>
      </c>
      <c r="D29" s="1" t="s">
        <v>122</v>
      </c>
      <c r="E29" s="12" t="s">
        <v>123</v>
      </c>
      <c r="F29" s="22">
        <f t="shared" si="0"/>
        <v>30000</v>
      </c>
      <c r="G29" s="28" t="s">
        <v>148</v>
      </c>
      <c r="H29" s="1">
        <v>15</v>
      </c>
      <c r="I29" s="39">
        <v>2000</v>
      </c>
      <c r="J29" s="39">
        <f t="shared" si="6"/>
        <v>30000</v>
      </c>
      <c r="K29" s="39"/>
      <c r="L29" s="39"/>
      <c r="M29" s="39">
        <f t="shared" si="2"/>
        <v>30000</v>
      </c>
      <c r="N29" s="40">
        <f t="shared" si="5"/>
        <v>30000</v>
      </c>
      <c r="O29" s="41">
        <v>45505</v>
      </c>
      <c r="P29" s="1"/>
    </row>
    <row r="30" spans="1:16" ht="25.5" x14ac:dyDescent="0.25">
      <c r="A30" s="28">
        <v>27</v>
      </c>
      <c r="B30" s="28" t="s">
        <v>149</v>
      </c>
      <c r="C30" s="12" t="s">
        <v>121</v>
      </c>
      <c r="D30" s="1" t="s">
        <v>122</v>
      </c>
      <c r="E30" s="12" t="s">
        <v>123</v>
      </c>
      <c r="F30" s="22">
        <f t="shared" si="0"/>
        <v>30000</v>
      </c>
      <c r="G30" s="28" t="s">
        <v>149</v>
      </c>
      <c r="H30" s="1">
        <v>15</v>
      </c>
      <c r="I30" s="39">
        <v>2000</v>
      </c>
      <c r="J30" s="39">
        <f t="shared" si="6"/>
        <v>30000</v>
      </c>
      <c r="K30" s="39"/>
      <c r="L30" s="39"/>
      <c r="M30" s="39">
        <f t="shared" si="2"/>
        <v>30000</v>
      </c>
      <c r="N30" s="40">
        <f t="shared" si="5"/>
        <v>30000</v>
      </c>
      <c r="O30" s="41">
        <v>45505</v>
      </c>
      <c r="P30" s="1"/>
    </row>
    <row r="31" spans="1:16" ht="25.5" x14ac:dyDescent="0.25">
      <c r="A31" s="28">
        <v>28</v>
      </c>
      <c r="B31" s="28" t="s">
        <v>150</v>
      </c>
      <c r="C31" s="12" t="s">
        <v>121</v>
      </c>
      <c r="D31" s="1" t="s">
        <v>122</v>
      </c>
      <c r="E31" s="12" t="s">
        <v>123</v>
      </c>
      <c r="F31" s="22">
        <f t="shared" si="0"/>
        <v>30000</v>
      </c>
      <c r="G31" s="28" t="s">
        <v>150</v>
      </c>
      <c r="H31" s="1">
        <v>15</v>
      </c>
      <c r="I31" s="39">
        <v>2000</v>
      </c>
      <c r="J31" s="39">
        <f t="shared" si="6"/>
        <v>30000</v>
      </c>
      <c r="K31" s="1"/>
      <c r="L31" s="39"/>
      <c r="M31" s="39">
        <f t="shared" si="2"/>
        <v>30000</v>
      </c>
      <c r="N31" s="40">
        <f t="shared" si="5"/>
        <v>30000</v>
      </c>
      <c r="O31" s="41">
        <v>45505</v>
      </c>
      <c r="P31" s="1"/>
    </row>
    <row r="32" spans="1:16" ht="38.25" x14ac:dyDescent="0.25">
      <c r="A32" s="28">
        <v>29</v>
      </c>
      <c r="B32" s="28" t="s">
        <v>151</v>
      </c>
      <c r="C32" s="12" t="s">
        <v>121</v>
      </c>
      <c r="D32" s="1" t="s">
        <v>122</v>
      </c>
      <c r="E32" s="12" t="s">
        <v>123</v>
      </c>
      <c r="F32" s="22">
        <f t="shared" si="0"/>
        <v>30000</v>
      </c>
      <c r="G32" s="28" t="s">
        <v>151</v>
      </c>
      <c r="H32" s="1">
        <v>15</v>
      </c>
      <c r="I32" s="39">
        <v>2000</v>
      </c>
      <c r="J32" s="39">
        <f t="shared" si="6"/>
        <v>30000</v>
      </c>
      <c r="K32" s="1"/>
      <c r="L32" s="39"/>
      <c r="M32" s="39">
        <f t="shared" si="2"/>
        <v>30000</v>
      </c>
      <c r="N32" s="40">
        <f t="shared" si="5"/>
        <v>30000</v>
      </c>
      <c r="O32" s="41">
        <v>45505</v>
      </c>
      <c r="P32" s="1"/>
    </row>
    <row r="33" spans="1:16" ht="25.5" x14ac:dyDescent="0.25">
      <c r="A33" s="28">
        <v>30</v>
      </c>
      <c r="B33" s="28" t="s">
        <v>152</v>
      </c>
      <c r="C33" s="12" t="s">
        <v>121</v>
      </c>
      <c r="D33" s="1" t="s">
        <v>122</v>
      </c>
      <c r="E33" s="12" t="s">
        <v>123</v>
      </c>
      <c r="F33" s="22">
        <f t="shared" si="0"/>
        <v>30000</v>
      </c>
      <c r="G33" s="28" t="s">
        <v>152</v>
      </c>
      <c r="H33" s="1">
        <v>15</v>
      </c>
      <c r="I33" s="39">
        <v>2000</v>
      </c>
      <c r="J33" s="39">
        <f t="shared" si="6"/>
        <v>30000</v>
      </c>
      <c r="K33" s="39"/>
      <c r="L33" s="39"/>
      <c r="M33" s="39">
        <f t="shared" si="2"/>
        <v>30000</v>
      </c>
      <c r="N33" s="40">
        <f t="shared" si="5"/>
        <v>30000</v>
      </c>
      <c r="O33" s="41">
        <v>45505</v>
      </c>
      <c r="P33" s="1"/>
    </row>
    <row r="34" spans="1:16" ht="25.5" x14ac:dyDescent="0.25">
      <c r="A34" s="28">
        <v>31</v>
      </c>
      <c r="B34" s="1" t="s">
        <v>153</v>
      </c>
      <c r="C34" s="12" t="s">
        <v>121</v>
      </c>
      <c r="D34" s="1" t="s">
        <v>122</v>
      </c>
      <c r="E34" s="12" t="s">
        <v>123</v>
      </c>
      <c r="F34" s="22">
        <f t="shared" si="0"/>
        <v>30000</v>
      </c>
      <c r="G34" s="12" t="s">
        <v>153</v>
      </c>
      <c r="H34" s="1">
        <v>15</v>
      </c>
      <c r="I34" s="39">
        <v>2000</v>
      </c>
      <c r="J34" s="39">
        <f t="shared" si="6"/>
        <v>30000</v>
      </c>
      <c r="K34" s="1"/>
      <c r="L34" s="39"/>
      <c r="M34" s="39">
        <f t="shared" si="2"/>
        <v>30000</v>
      </c>
      <c r="N34" s="40">
        <f t="shared" si="5"/>
        <v>30000</v>
      </c>
      <c r="O34" s="41">
        <v>45505</v>
      </c>
      <c r="P34" s="1"/>
    </row>
    <row r="35" spans="1:16" ht="25.5" x14ac:dyDescent="0.25">
      <c r="A35" s="28">
        <v>32</v>
      </c>
      <c r="B35" s="1" t="s">
        <v>154</v>
      </c>
      <c r="C35" s="12" t="s">
        <v>121</v>
      </c>
      <c r="D35" s="1" t="s">
        <v>122</v>
      </c>
      <c r="E35" s="12" t="s">
        <v>123</v>
      </c>
      <c r="F35" s="22">
        <f t="shared" si="0"/>
        <v>30000</v>
      </c>
      <c r="G35" s="12" t="s">
        <v>154</v>
      </c>
      <c r="H35" s="1">
        <v>15</v>
      </c>
      <c r="I35" s="39">
        <v>2000</v>
      </c>
      <c r="J35" s="39">
        <f t="shared" si="6"/>
        <v>30000</v>
      </c>
      <c r="K35" s="1"/>
      <c r="L35" s="39"/>
      <c r="M35" s="39">
        <f t="shared" si="2"/>
        <v>30000</v>
      </c>
      <c r="N35" s="40">
        <f t="shared" si="5"/>
        <v>30000</v>
      </c>
      <c r="O35" s="41">
        <v>45505</v>
      </c>
      <c r="P35" s="1"/>
    </row>
    <row r="36" spans="1:16" ht="25.5" x14ac:dyDescent="0.25">
      <c r="A36" s="28">
        <v>33</v>
      </c>
      <c r="B36" s="12" t="s">
        <v>155</v>
      </c>
      <c r="C36" s="12" t="s">
        <v>121</v>
      </c>
      <c r="D36" s="1" t="s">
        <v>122</v>
      </c>
      <c r="E36" s="12" t="s">
        <v>123</v>
      </c>
      <c r="F36" s="22">
        <f t="shared" si="0"/>
        <v>30000</v>
      </c>
      <c r="G36" s="12" t="s">
        <v>155</v>
      </c>
      <c r="H36" s="1">
        <v>15</v>
      </c>
      <c r="I36" s="39">
        <v>2000</v>
      </c>
      <c r="J36" s="39">
        <f t="shared" si="6"/>
        <v>30000</v>
      </c>
      <c r="K36" s="1"/>
      <c r="L36" s="39"/>
      <c r="M36" s="39">
        <f t="shared" si="2"/>
        <v>30000</v>
      </c>
      <c r="N36" s="40">
        <f t="shared" si="5"/>
        <v>30000</v>
      </c>
      <c r="O36" s="41">
        <v>45505</v>
      </c>
      <c r="P36" s="1"/>
    </row>
    <row r="37" spans="1:16" ht="25.5" x14ac:dyDescent="0.25">
      <c r="A37" s="28">
        <v>34</v>
      </c>
      <c r="B37" s="1" t="s">
        <v>156</v>
      </c>
      <c r="C37" s="12" t="s">
        <v>121</v>
      </c>
      <c r="D37" s="1" t="s">
        <v>122</v>
      </c>
      <c r="E37" s="12" t="s">
        <v>123</v>
      </c>
      <c r="F37" s="22">
        <f t="shared" si="0"/>
        <v>30000</v>
      </c>
      <c r="G37" s="12" t="s">
        <v>156</v>
      </c>
      <c r="H37" s="1">
        <v>15</v>
      </c>
      <c r="I37" s="39">
        <v>2000</v>
      </c>
      <c r="J37" s="39">
        <f t="shared" si="6"/>
        <v>30000</v>
      </c>
      <c r="K37" s="1"/>
      <c r="L37" s="39"/>
      <c r="M37" s="39">
        <f t="shared" si="2"/>
        <v>30000</v>
      </c>
      <c r="N37" s="40">
        <f t="shared" si="5"/>
        <v>30000</v>
      </c>
      <c r="O37" s="41">
        <v>45505</v>
      </c>
      <c r="P37" s="1"/>
    </row>
    <row r="38" spans="1:16" ht="25.5" x14ac:dyDescent="0.25">
      <c r="A38" s="28">
        <v>35</v>
      </c>
      <c r="B38" s="1" t="s">
        <v>157</v>
      </c>
      <c r="C38" s="12" t="s">
        <v>121</v>
      </c>
      <c r="D38" s="1" t="s">
        <v>122</v>
      </c>
      <c r="E38" s="12" t="s">
        <v>123</v>
      </c>
      <c r="F38" s="22">
        <f t="shared" si="0"/>
        <v>30000</v>
      </c>
      <c r="G38" s="12" t="s">
        <v>157</v>
      </c>
      <c r="H38" s="1">
        <v>15</v>
      </c>
      <c r="I38" s="39">
        <v>2000</v>
      </c>
      <c r="J38" s="39">
        <f t="shared" si="6"/>
        <v>30000</v>
      </c>
      <c r="K38" s="1"/>
      <c r="L38" s="39"/>
      <c r="M38" s="39">
        <f t="shared" si="2"/>
        <v>30000</v>
      </c>
      <c r="N38" s="40">
        <f t="shared" si="5"/>
        <v>30000</v>
      </c>
      <c r="O38" s="41">
        <v>45505</v>
      </c>
      <c r="P38" s="1"/>
    </row>
    <row r="39" spans="1:16" x14ac:dyDescent="0.25">
      <c r="A39" s="28"/>
      <c r="B39" s="1"/>
      <c r="C39" s="12"/>
      <c r="D39" s="1"/>
      <c r="E39" s="12"/>
      <c r="F39" s="22"/>
      <c r="G39" s="12"/>
      <c r="H39" s="1"/>
      <c r="I39" s="39"/>
      <c r="J39" s="42">
        <f>SUM(J4:J38)</f>
        <v>1050000</v>
      </c>
      <c r="K39" s="42">
        <f t="shared" ref="K39:M39" si="7">SUM(K4:K38)</f>
        <v>0</v>
      </c>
      <c r="L39" s="42">
        <f t="shared" si="7"/>
        <v>0</v>
      </c>
      <c r="M39" s="42">
        <f t="shared" si="7"/>
        <v>1050000</v>
      </c>
      <c r="N39" s="43">
        <f t="shared" si="5"/>
        <v>1050000</v>
      </c>
      <c r="O39" s="41"/>
      <c r="P39" s="1"/>
    </row>
    <row r="40" spans="1:16" ht="15.75" x14ac:dyDescent="0.25">
      <c r="A40" s="478" t="s">
        <v>1760</v>
      </c>
      <c r="B40" s="479"/>
      <c r="C40" s="479"/>
      <c r="D40" s="479"/>
      <c r="E40" s="479"/>
      <c r="F40" s="479"/>
      <c r="G40" s="479"/>
      <c r="H40" s="479"/>
      <c r="I40" s="479"/>
      <c r="J40" s="479"/>
      <c r="K40" s="479"/>
      <c r="L40" s="479"/>
      <c r="M40" s="479"/>
      <c r="N40" s="480"/>
      <c r="O40" s="41"/>
      <c r="P40" s="1"/>
    </row>
    <row r="41" spans="1:16" x14ac:dyDescent="0.25">
      <c r="A41" s="482" t="s">
        <v>106</v>
      </c>
      <c r="B41" s="475" t="s">
        <v>107</v>
      </c>
      <c r="C41" s="475" t="s">
        <v>158</v>
      </c>
      <c r="D41" s="475" t="s">
        <v>109</v>
      </c>
      <c r="E41" s="475" t="s">
        <v>110</v>
      </c>
      <c r="F41" s="483" t="s">
        <v>111</v>
      </c>
      <c r="G41" s="475" t="s">
        <v>112</v>
      </c>
      <c r="H41" s="482" t="s">
        <v>113</v>
      </c>
      <c r="I41" s="482"/>
      <c r="J41" s="482"/>
      <c r="K41" s="482"/>
      <c r="L41" s="44"/>
      <c r="M41" s="474" t="s">
        <v>114</v>
      </c>
      <c r="N41" s="475" t="s">
        <v>159</v>
      </c>
      <c r="O41" s="475" t="s">
        <v>160</v>
      </c>
      <c r="P41" s="475" t="s">
        <v>161</v>
      </c>
    </row>
    <row r="42" spans="1:16" ht="25.5" x14ac:dyDescent="0.25">
      <c r="A42" s="482"/>
      <c r="B42" s="475"/>
      <c r="C42" s="475"/>
      <c r="D42" s="475"/>
      <c r="E42" s="475"/>
      <c r="F42" s="483"/>
      <c r="G42" s="475"/>
      <c r="H42" s="45" t="s">
        <v>115</v>
      </c>
      <c r="I42" s="45" t="s">
        <v>116</v>
      </c>
      <c r="J42" s="45" t="s">
        <v>117</v>
      </c>
      <c r="K42" s="45" t="s">
        <v>118</v>
      </c>
      <c r="L42" s="45" t="s">
        <v>119</v>
      </c>
      <c r="M42" s="474"/>
      <c r="N42" s="475"/>
      <c r="O42" s="475"/>
      <c r="P42" s="475"/>
    </row>
    <row r="43" spans="1:16" ht="38.25" x14ac:dyDescent="0.25">
      <c r="A43" s="28">
        <v>36</v>
      </c>
      <c r="B43" s="12" t="s">
        <v>162</v>
      </c>
      <c r="C43" s="12" t="s">
        <v>163</v>
      </c>
      <c r="D43" s="1" t="s">
        <v>122</v>
      </c>
      <c r="E43" s="46" t="s">
        <v>164</v>
      </c>
      <c r="F43" s="22">
        <v>58800</v>
      </c>
      <c r="G43" s="12" t="s">
        <v>162</v>
      </c>
      <c r="H43" s="1">
        <v>10</v>
      </c>
      <c r="I43" s="1">
        <v>5880</v>
      </c>
      <c r="J43" s="1">
        <f t="shared" ref="J43:J45" si="8">I43*H43</f>
        <v>58800</v>
      </c>
      <c r="K43" s="46">
        <v>0</v>
      </c>
      <c r="L43" s="7">
        <v>0</v>
      </c>
      <c r="M43" s="7">
        <f>J43+K43+L43</f>
        <v>58800</v>
      </c>
      <c r="N43" s="40">
        <f>M43</f>
        <v>58800</v>
      </c>
      <c r="O43" s="41">
        <v>45444</v>
      </c>
      <c r="P43" s="1"/>
    </row>
    <row r="44" spans="1:16" ht="38.25" x14ac:dyDescent="0.25">
      <c r="A44" s="28">
        <v>37</v>
      </c>
      <c r="B44" s="12" t="s">
        <v>165</v>
      </c>
      <c r="C44" s="12" t="s">
        <v>163</v>
      </c>
      <c r="D44" s="1" t="s">
        <v>122</v>
      </c>
      <c r="E44" s="46" t="s">
        <v>164</v>
      </c>
      <c r="F44" s="47">
        <v>58800</v>
      </c>
      <c r="G44" s="12" t="s">
        <v>165</v>
      </c>
      <c r="H44" s="1">
        <v>10</v>
      </c>
      <c r="I44" s="1">
        <v>5880</v>
      </c>
      <c r="J44" s="1">
        <f t="shared" si="8"/>
        <v>58800</v>
      </c>
      <c r="K44" s="1">
        <v>0</v>
      </c>
      <c r="L44" s="7">
        <v>0</v>
      </c>
      <c r="M44" s="7">
        <f t="shared" ref="M44:M53" si="9">J44+K44+L44</f>
        <v>58800</v>
      </c>
      <c r="N44" s="40">
        <f t="shared" ref="N44:N65" si="10">M44</f>
        <v>58800</v>
      </c>
      <c r="O44" s="41">
        <v>45444</v>
      </c>
      <c r="P44" s="1"/>
    </row>
    <row r="45" spans="1:16" ht="25.5" x14ac:dyDescent="0.25">
      <c r="A45" s="48">
        <v>38</v>
      </c>
      <c r="B45" s="12" t="s">
        <v>166</v>
      </c>
      <c r="C45" s="12" t="s">
        <v>163</v>
      </c>
      <c r="D45" s="1" t="s">
        <v>122</v>
      </c>
      <c r="E45" s="46" t="s">
        <v>164</v>
      </c>
      <c r="F45" s="22">
        <v>58800</v>
      </c>
      <c r="G45" s="12" t="s">
        <v>166</v>
      </c>
      <c r="H45" s="1">
        <v>10</v>
      </c>
      <c r="I45" s="1">
        <v>5880</v>
      </c>
      <c r="J45" s="1">
        <f t="shared" si="8"/>
        <v>58800</v>
      </c>
      <c r="K45" s="1">
        <v>0</v>
      </c>
      <c r="L45" s="7">
        <v>0</v>
      </c>
      <c r="M45" s="7">
        <f t="shared" si="9"/>
        <v>58800</v>
      </c>
      <c r="N45" s="40">
        <f t="shared" si="10"/>
        <v>58800</v>
      </c>
      <c r="O45" s="41">
        <v>45444</v>
      </c>
      <c r="P45" s="1"/>
    </row>
    <row r="46" spans="1:16" ht="25.5" x14ac:dyDescent="0.25">
      <c r="A46" s="28">
        <v>39</v>
      </c>
      <c r="B46" s="12" t="s">
        <v>167</v>
      </c>
      <c r="C46" s="12" t="s">
        <v>163</v>
      </c>
      <c r="D46" s="1" t="s">
        <v>122</v>
      </c>
      <c r="E46" s="46" t="s">
        <v>164</v>
      </c>
      <c r="F46" s="22">
        <v>69000</v>
      </c>
      <c r="G46" s="12" t="s">
        <v>167</v>
      </c>
      <c r="H46" s="1">
        <v>10</v>
      </c>
      <c r="I46" s="1">
        <v>4900</v>
      </c>
      <c r="J46" s="1">
        <f>I46*H46</f>
        <v>49000</v>
      </c>
      <c r="K46" s="1">
        <v>20000</v>
      </c>
      <c r="L46" s="7">
        <v>0</v>
      </c>
      <c r="M46" s="7">
        <f t="shared" si="9"/>
        <v>69000</v>
      </c>
      <c r="N46" s="40">
        <f t="shared" si="10"/>
        <v>69000</v>
      </c>
      <c r="O46" s="41">
        <v>45444</v>
      </c>
      <c r="P46" s="1"/>
    </row>
    <row r="47" spans="1:16" ht="25.5" x14ac:dyDescent="0.25">
      <c r="A47" s="28">
        <v>40</v>
      </c>
      <c r="B47" s="12" t="s">
        <v>168</v>
      </c>
      <c r="C47" s="12" t="s">
        <v>163</v>
      </c>
      <c r="D47" s="1" t="s">
        <v>122</v>
      </c>
      <c r="E47" s="46" t="s">
        <v>164</v>
      </c>
      <c r="F47" s="22">
        <v>34500</v>
      </c>
      <c r="G47" s="12" t="s">
        <v>168</v>
      </c>
      <c r="H47" s="1">
        <v>5</v>
      </c>
      <c r="I47" s="1">
        <v>4900</v>
      </c>
      <c r="J47" s="1">
        <f t="shared" ref="J47:J53" si="11">I47*H47</f>
        <v>24500</v>
      </c>
      <c r="K47" s="1">
        <v>10000</v>
      </c>
      <c r="L47" s="7">
        <v>0</v>
      </c>
      <c r="M47" s="7">
        <f t="shared" si="9"/>
        <v>34500</v>
      </c>
      <c r="N47" s="40">
        <f t="shared" si="10"/>
        <v>34500</v>
      </c>
      <c r="O47" s="41">
        <v>45444</v>
      </c>
      <c r="P47" s="1"/>
    </row>
    <row r="48" spans="1:16" ht="25.5" x14ac:dyDescent="0.25">
      <c r="A48" s="48">
        <v>41</v>
      </c>
      <c r="B48" s="12" t="s">
        <v>169</v>
      </c>
      <c r="C48" s="12" t="s">
        <v>163</v>
      </c>
      <c r="D48" s="1" t="s">
        <v>122</v>
      </c>
      <c r="E48" s="46" t="s">
        <v>164</v>
      </c>
      <c r="F48" s="22">
        <v>69000</v>
      </c>
      <c r="G48" s="12" t="s">
        <v>169</v>
      </c>
      <c r="H48" s="1">
        <v>10</v>
      </c>
      <c r="I48" s="1">
        <v>4900</v>
      </c>
      <c r="J48" s="1">
        <f t="shared" si="11"/>
        <v>49000</v>
      </c>
      <c r="K48" s="1">
        <v>20000</v>
      </c>
      <c r="L48" s="7">
        <v>0</v>
      </c>
      <c r="M48" s="7">
        <f t="shared" si="9"/>
        <v>69000</v>
      </c>
      <c r="N48" s="40">
        <f t="shared" si="10"/>
        <v>69000</v>
      </c>
      <c r="O48" s="41">
        <v>45444</v>
      </c>
      <c r="P48" s="1"/>
    </row>
    <row r="49" spans="1:16" ht="38.25" x14ac:dyDescent="0.25">
      <c r="A49" s="28">
        <v>42</v>
      </c>
      <c r="B49" s="12" t="s">
        <v>170</v>
      </c>
      <c r="C49" s="12" t="s">
        <v>163</v>
      </c>
      <c r="D49" s="1" t="s">
        <v>122</v>
      </c>
      <c r="E49" s="46" t="s">
        <v>164</v>
      </c>
      <c r="F49" s="22">
        <v>34500</v>
      </c>
      <c r="G49" s="12" t="s">
        <v>170</v>
      </c>
      <c r="H49" s="1">
        <v>5</v>
      </c>
      <c r="I49" s="1">
        <v>4900</v>
      </c>
      <c r="J49" s="1">
        <f t="shared" si="11"/>
        <v>24500</v>
      </c>
      <c r="K49" s="1">
        <v>10000</v>
      </c>
      <c r="L49" s="7">
        <v>0</v>
      </c>
      <c r="M49" s="7">
        <f t="shared" si="9"/>
        <v>34500</v>
      </c>
      <c r="N49" s="40">
        <f t="shared" si="10"/>
        <v>34500</v>
      </c>
      <c r="O49" s="41">
        <v>45444</v>
      </c>
      <c r="P49" s="1"/>
    </row>
    <row r="50" spans="1:16" ht="25.5" x14ac:dyDescent="0.25">
      <c r="A50" s="28">
        <v>43</v>
      </c>
      <c r="B50" s="12" t="s">
        <v>171</v>
      </c>
      <c r="C50" s="12" t="s">
        <v>163</v>
      </c>
      <c r="D50" s="1" t="s">
        <v>122</v>
      </c>
      <c r="E50" s="46" t="s">
        <v>164</v>
      </c>
      <c r="F50" s="22">
        <v>34500</v>
      </c>
      <c r="G50" s="12" t="s">
        <v>171</v>
      </c>
      <c r="H50" s="1">
        <v>5</v>
      </c>
      <c r="I50" s="1">
        <v>4900</v>
      </c>
      <c r="J50" s="1">
        <f t="shared" si="11"/>
        <v>24500</v>
      </c>
      <c r="K50" s="1">
        <v>10000</v>
      </c>
      <c r="L50" s="7">
        <v>0</v>
      </c>
      <c r="M50" s="7">
        <f t="shared" si="9"/>
        <v>34500</v>
      </c>
      <c r="N50" s="40">
        <f t="shared" si="10"/>
        <v>34500</v>
      </c>
      <c r="O50" s="41">
        <v>45444</v>
      </c>
      <c r="P50" s="1"/>
    </row>
    <row r="51" spans="1:16" ht="25.5" x14ac:dyDescent="0.25">
      <c r="A51" s="48">
        <v>44</v>
      </c>
      <c r="B51" s="12" t="s">
        <v>172</v>
      </c>
      <c r="C51" s="12" t="s">
        <v>163</v>
      </c>
      <c r="D51" s="1" t="s">
        <v>122</v>
      </c>
      <c r="E51" s="46" t="s">
        <v>164</v>
      </c>
      <c r="F51" s="22">
        <v>20700</v>
      </c>
      <c r="G51" s="12" t="s">
        <v>172</v>
      </c>
      <c r="H51" s="1">
        <v>3</v>
      </c>
      <c r="I51" s="1">
        <v>4900</v>
      </c>
      <c r="J51" s="1">
        <f t="shared" si="11"/>
        <v>14700</v>
      </c>
      <c r="K51" s="1">
        <v>6000</v>
      </c>
      <c r="L51" s="7">
        <v>0</v>
      </c>
      <c r="M51" s="7">
        <f t="shared" si="9"/>
        <v>20700</v>
      </c>
      <c r="N51" s="40">
        <f t="shared" si="10"/>
        <v>20700</v>
      </c>
      <c r="O51" s="41">
        <v>45444</v>
      </c>
      <c r="P51" s="1"/>
    </row>
    <row r="52" spans="1:16" ht="25.5" x14ac:dyDescent="0.25">
      <c r="A52" s="28">
        <v>45</v>
      </c>
      <c r="B52" s="12" t="s">
        <v>173</v>
      </c>
      <c r="C52" s="12" t="s">
        <v>163</v>
      </c>
      <c r="D52" s="1" t="s">
        <v>122</v>
      </c>
      <c r="E52" s="46" t="s">
        <v>164</v>
      </c>
      <c r="F52" s="22">
        <v>17760</v>
      </c>
      <c r="G52" s="12" t="s">
        <v>173</v>
      </c>
      <c r="H52" s="1">
        <v>3</v>
      </c>
      <c r="I52" s="1">
        <v>3920</v>
      </c>
      <c r="J52" s="1">
        <f t="shared" si="11"/>
        <v>11760</v>
      </c>
      <c r="K52" s="1">
        <v>6000</v>
      </c>
      <c r="L52" s="7">
        <v>0</v>
      </c>
      <c r="M52" s="7">
        <f t="shared" si="9"/>
        <v>17760</v>
      </c>
      <c r="N52" s="40">
        <f t="shared" si="10"/>
        <v>17760</v>
      </c>
      <c r="O52" s="41">
        <v>45444</v>
      </c>
      <c r="P52" s="1"/>
    </row>
    <row r="53" spans="1:16" ht="25.5" x14ac:dyDescent="0.25">
      <c r="A53" s="28">
        <v>46</v>
      </c>
      <c r="B53" s="12" t="s">
        <v>174</v>
      </c>
      <c r="C53" s="12" t="s">
        <v>163</v>
      </c>
      <c r="D53" s="1" t="s">
        <v>122</v>
      </c>
      <c r="E53" s="46" t="s">
        <v>164</v>
      </c>
      <c r="F53" s="22">
        <v>29600</v>
      </c>
      <c r="G53" s="12" t="s">
        <v>174</v>
      </c>
      <c r="H53" s="1">
        <v>5</v>
      </c>
      <c r="I53" s="1">
        <v>3920</v>
      </c>
      <c r="J53" s="1">
        <f t="shared" si="11"/>
        <v>19600</v>
      </c>
      <c r="K53" s="1">
        <v>10000</v>
      </c>
      <c r="L53" s="7">
        <v>0</v>
      </c>
      <c r="M53" s="7">
        <f t="shared" si="9"/>
        <v>29600</v>
      </c>
      <c r="N53" s="40">
        <f t="shared" si="10"/>
        <v>29600</v>
      </c>
      <c r="O53" s="41">
        <v>45444</v>
      </c>
      <c r="P53" s="1"/>
    </row>
    <row r="54" spans="1:16" ht="38.25" x14ac:dyDescent="0.25">
      <c r="A54" s="48">
        <v>47</v>
      </c>
      <c r="B54" s="12" t="s">
        <v>168</v>
      </c>
      <c r="C54" s="12" t="s">
        <v>175</v>
      </c>
      <c r="D54" s="1" t="s">
        <v>176</v>
      </c>
      <c r="E54" s="1" t="s">
        <v>177</v>
      </c>
      <c r="F54" s="22">
        <v>61000</v>
      </c>
      <c r="G54" s="12" t="s">
        <v>168</v>
      </c>
      <c r="H54" s="1">
        <v>4</v>
      </c>
      <c r="I54" s="1">
        <v>14000</v>
      </c>
      <c r="J54" s="1">
        <f>I54*H54</f>
        <v>56000</v>
      </c>
      <c r="K54" s="1">
        <v>5000</v>
      </c>
      <c r="L54" s="7">
        <v>0</v>
      </c>
      <c r="M54" s="7">
        <f>J54+K54</f>
        <v>61000</v>
      </c>
      <c r="N54" s="40">
        <f t="shared" si="10"/>
        <v>61000</v>
      </c>
      <c r="O54" s="41">
        <v>45444</v>
      </c>
      <c r="P54" s="1"/>
    </row>
    <row r="55" spans="1:16" ht="38.25" x14ac:dyDescent="0.25">
      <c r="A55" s="49">
        <v>48</v>
      </c>
      <c r="B55" s="50" t="s">
        <v>178</v>
      </c>
      <c r="C55" s="50" t="s">
        <v>179</v>
      </c>
      <c r="D55" s="51" t="s">
        <v>180</v>
      </c>
      <c r="E55" s="51" t="s">
        <v>181</v>
      </c>
      <c r="F55" s="52">
        <v>67800</v>
      </c>
      <c r="G55" s="50" t="s">
        <v>178</v>
      </c>
      <c r="H55" s="51">
        <v>6</v>
      </c>
      <c r="I55" s="51">
        <v>6300</v>
      </c>
      <c r="J55" s="51">
        <f>H55*I55</f>
        <v>37800</v>
      </c>
      <c r="K55" s="51">
        <v>10000</v>
      </c>
      <c r="L55" s="51">
        <v>20000</v>
      </c>
      <c r="M55" s="53">
        <f>J55+K55+L55</f>
        <v>67800</v>
      </c>
      <c r="N55" s="54">
        <f t="shared" si="10"/>
        <v>67800</v>
      </c>
      <c r="O55" s="55">
        <v>45444</v>
      </c>
      <c r="P55" s="51" t="s">
        <v>182</v>
      </c>
    </row>
    <row r="56" spans="1:16" ht="38.25" x14ac:dyDescent="0.25">
      <c r="A56" s="49">
        <v>49</v>
      </c>
      <c r="B56" s="50" t="s">
        <v>183</v>
      </c>
      <c r="C56" s="50" t="s">
        <v>179</v>
      </c>
      <c r="D56" s="51" t="s">
        <v>180</v>
      </c>
      <c r="E56" s="51" t="s">
        <v>181</v>
      </c>
      <c r="F56" s="52">
        <v>67800</v>
      </c>
      <c r="G56" s="50" t="s">
        <v>183</v>
      </c>
      <c r="H56" s="51">
        <v>6</v>
      </c>
      <c r="I56" s="51">
        <v>6300</v>
      </c>
      <c r="J56" s="51">
        <f>H56*I56</f>
        <v>37800</v>
      </c>
      <c r="K56" s="51">
        <v>10000</v>
      </c>
      <c r="L56" s="51">
        <v>20000</v>
      </c>
      <c r="M56" s="53">
        <f>J56+K56+L56</f>
        <v>67800</v>
      </c>
      <c r="N56" s="54">
        <f t="shared" si="10"/>
        <v>67800</v>
      </c>
      <c r="O56" s="55">
        <v>45444</v>
      </c>
      <c r="P56" s="51" t="s">
        <v>182</v>
      </c>
    </row>
    <row r="57" spans="1:16" ht="63.75" x14ac:dyDescent="0.25">
      <c r="A57" s="56">
        <v>50</v>
      </c>
      <c r="B57" s="50" t="s">
        <v>184</v>
      </c>
      <c r="C57" s="50" t="s">
        <v>185</v>
      </c>
      <c r="D57" s="51" t="s">
        <v>186</v>
      </c>
      <c r="E57" s="51" t="s">
        <v>187</v>
      </c>
      <c r="F57" s="52">
        <v>47000</v>
      </c>
      <c r="G57" s="50" t="s">
        <v>184</v>
      </c>
      <c r="H57" s="51">
        <v>3</v>
      </c>
      <c r="I57" s="51">
        <v>14000</v>
      </c>
      <c r="J57" s="51">
        <f>I57*H57</f>
        <v>42000</v>
      </c>
      <c r="K57" s="51">
        <v>5000</v>
      </c>
      <c r="L57" s="51">
        <v>0</v>
      </c>
      <c r="M57" s="53">
        <f>J57+K57</f>
        <v>47000</v>
      </c>
      <c r="N57" s="54">
        <f t="shared" si="10"/>
        <v>47000</v>
      </c>
      <c r="O57" s="55">
        <v>45444</v>
      </c>
      <c r="P57" s="51" t="s">
        <v>188</v>
      </c>
    </row>
    <row r="58" spans="1:16" ht="38.25" x14ac:dyDescent="0.25">
      <c r="A58" s="49">
        <v>51</v>
      </c>
      <c r="B58" s="50" t="s">
        <v>166</v>
      </c>
      <c r="C58" s="50" t="s">
        <v>189</v>
      </c>
      <c r="D58" s="51" t="s">
        <v>180</v>
      </c>
      <c r="E58" s="51" t="s">
        <v>190</v>
      </c>
      <c r="F58" s="52">
        <v>110800</v>
      </c>
      <c r="G58" s="50" t="s">
        <v>166</v>
      </c>
      <c r="H58" s="51">
        <v>6</v>
      </c>
      <c r="I58" s="51">
        <v>16800</v>
      </c>
      <c r="J58" s="51">
        <f>H58*I58</f>
        <v>100800</v>
      </c>
      <c r="K58" s="51">
        <v>10000</v>
      </c>
      <c r="L58" s="51">
        <v>0</v>
      </c>
      <c r="M58" s="53">
        <f>J58+K58</f>
        <v>110800</v>
      </c>
      <c r="N58" s="54">
        <f t="shared" si="10"/>
        <v>110800</v>
      </c>
      <c r="O58" s="55">
        <v>45444</v>
      </c>
      <c r="P58" s="51" t="s">
        <v>188</v>
      </c>
    </row>
    <row r="59" spans="1:16" ht="51" x14ac:dyDescent="0.25">
      <c r="A59" s="49">
        <v>52</v>
      </c>
      <c r="B59" s="50" t="s">
        <v>191</v>
      </c>
      <c r="C59" s="50" t="s">
        <v>192</v>
      </c>
      <c r="D59" s="51" t="s">
        <v>176</v>
      </c>
      <c r="E59" s="51" t="s">
        <v>193</v>
      </c>
      <c r="F59" s="52">
        <v>86000</v>
      </c>
      <c r="G59" s="50" t="str">
        <f t="shared" ref="G59:G65" si="12">B59</f>
        <v>Faith Njoroge</v>
      </c>
      <c r="H59" s="51">
        <v>5</v>
      </c>
      <c r="I59" s="51">
        <v>16800</v>
      </c>
      <c r="J59" s="51">
        <f>H59*I59</f>
        <v>84000</v>
      </c>
      <c r="K59" s="51">
        <v>2000</v>
      </c>
      <c r="L59" s="51">
        <v>0</v>
      </c>
      <c r="M59" s="53">
        <f>K59+J59+L59</f>
        <v>86000</v>
      </c>
      <c r="N59" s="54">
        <f t="shared" si="10"/>
        <v>86000</v>
      </c>
      <c r="O59" s="55">
        <v>45444</v>
      </c>
      <c r="P59" s="51" t="s">
        <v>188</v>
      </c>
    </row>
    <row r="60" spans="1:16" ht="51" x14ac:dyDescent="0.25">
      <c r="A60" s="56">
        <v>53</v>
      </c>
      <c r="B60" s="50" t="s">
        <v>166</v>
      </c>
      <c r="C60" s="50" t="s">
        <v>192</v>
      </c>
      <c r="D60" s="51" t="s">
        <v>176</v>
      </c>
      <c r="E60" s="51" t="s">
        <v>193</v>
      </c>
      <c r="F60" s="52">
        <v>86000</v>
      </c>
      <c r="G60" s="50" t="str">
        <f t="shared" si="12"/>
        <v>Angela Kioko</v>
      </c>
      <c r="H60" s="51">
        <v>5</v>
      </c>
      <c r="I60" s="51">
        <v>16800</v>
      </c>
      <c r="J60" s="51">
        <f t="shared" ref="J60:J64" si="13">H60*I60</f>
        <v>84000</v>
      </c>
      <c r="K60" s="51">
        <v>2000</v>
      </c>
      <c r="L60" s="51">
        <v>0</v>
      </c>
      <c r="M60" s="53">
        <f t="shared" ref="M60:M64" si="14">K60+J60+L60</f>
        <v>86000</v>
      </c>
      <c r="N60" s="54">
        <f t="shared" si="10"/>
        <v>86000</v>
      </c>
      <c r="O60" s="55">
        <v>45444</v>
      </c>
      <c r="P60" s="51" t="s">
        <v>188</v>
      </c>
    </row>
    <row r="61" spans="1:16" ht="51" x14ac:dyDescent="0.25">
      <c r="A61" s="49">
        <v>54</v>
      </c>
      <c r="B61" s="50" t="s">
        <v>194</v>
      </c>
      <c r="C61" s="50" t="s">
        <v>192</v>
      </c>
      <c r="D61" s="51" t="s">
        <v>176</v>
      </c>
      <c r="E61" s="51" t="s">
        <v>193</v>
      </c>
      <c r="F61" s="52">
        <v>72000</v>
      </c>
      <c r="G61" s="50" t="str">
        <f t="shared" si="12"/>
        <v>John Giguire</v>
      </c>
      <c r="H61" s="51">
        <v>5</v>
      </c>
      <c r="I61" s="51">
        <v>14000</v>
      </c>
      <c r="J61" s="51">
        <f t="shared" si="13"/>
        <v>70000</v>
      </c>
      <c r="K61" s="51">
        <v>2000</v>
      </c>
      <c r="L61" s="51">
        <v>0</v>
      </c>
      <c r="M61" s="53">
        <f t="shared" si="14"/>
        <v>72000</v>
      </c>
      <c r="N61" s="54">
        <f t="shared" si="10"/>
        <v>72000</v>
      </c>
      <c r="O61" s="55">
        <v>45444</v>
      </c>
      <c r="P61" s="51" t="s">
        <v>188</v>
      </c>
    </row>
    <row r="62" spans="1:16" ht="51" x14ac:dyDescent="0.25">
      <c r="A62" s="49">
        <v>55</v>
      </c>
      <c r="B62" s="50" t="s">
        <v>195</v>
      </c>
      <c r="C62" s="50" t="s">
        <v>192</v>
      </c>
      <c r="D62" s="51" t="s">
        <v>176</v>
      </c>
      <c r="E62" s="51" t="s">
        <v>193</v>
      </c>
      <c r="F62" s="52">
        <v>58000</v>
      </c>
      <c r="G62" s="50" t="str">
        <f t="shared" si="12"/>
        <v>Gabriel Kahenya</v>
      </c>
      <c r="H62" s="51">
        <v>5</v>
      </c>
      <c r="I62" s="51">
        <v>11200</v>
      </c>
      <c r="J62" s="51">
        <f t="shared" si="13"/>
        <v>56000</v>
      </c>
      <c r="K62" s="51">
        <v>2000</v>
      </c>
      <c r="L62" s="51">
        <v>0</v>
      </c>
      <c r="M62" s="53">
        <f t="shared" si="14"/>
        <v>58000</v>
      </c>
      <c r="N62" s="54">
        <f t="shared" si="10"/>
        <v>58000</v>
      </c>
      <c r="O62" s="55">
        <v>45444</v>
      </c>
      <c r="P62" s="51" t="s">
        <v>188</v>
      </c>
    </row>
    <row r="63" spans="1:16" ht="51" x14ac:dyDescent="0.25">
      <c r="A63" s="56">
        <v>56</v>
      </c>
      <c r="B63" s="50" t="s">
        <v>183</v>
      </c>
      <c r="C63" s="50" t="s">
        <v>192</v>
      </c>
      <c r="D63" s="51" t="s">
        <v>176</v>
      </c>
      <c r="E63" s="51" t="s">
        <v>193</v>
      </c>
      <c r="F63" s="52">
        <v>58000</v>
      </c>
      <c r="G63" s="50" t="str">
        <f t="shared" si="12"/>
        <v>Esther Nyaruai</v>
      </c>
      <c r="H63" s="51">
        <v>5</v>
      </c>
      <c r="I63" s="51">
        <v>11200</v>
      </c>
      <c r="J63" s="51">
        <f t="shared" si="13"/>
        <v>56000</v>
      </c>
      <c r="K63" s="51">
        <v>2000</v>
      </c>
      <c r="L63" s="51">
        <v>0</v>
      </c>
      <c r="M63" s="53">
        <f t="shared" si="14"/>
        <v>58000</v>
      </c>
      <c r="N63" s="54">
        <f t="shared" si="10"/>
        <v>58000</v>
      </c>
      <c r="O63" s="55">
        <v>45444</v>
      </c>
      <c r="P63" s="51" t="s">
        <v>188</v>
      </c>
    </row>
    <row r="64" spans="1:16" ht="51" x14ac:dyDescent="0.25">
      <c r="A64" s="49">
        <v>57</v>
      </c>
      <c r="B64" s="50" t="s">
        <v>196</v>
      </c>
      <c r="C64" s="50" t="s">
        <v>192</v>
      </c>
      <c r="D64" s="51" t="s">
        <v>176</v>
      </c>
      <c r="E64" s="51" t="s">
        <v>193</v>
      </c>
      <c r="F64" s="52">
        <v>23000</v>
      </c>
      <c r="G64" s="50" t="str">
        <f t="shared" si="12"/>
        <v>Ann Wacera</v>
      </c>
      <c r="H64" s="51">
        <v>5</v>
      </c>
      <c r="I64" s="51">
        <v>4200</v>
      </c>
      <c r="J64" s="51">
        <f t="shared" si="13"/>
        <v>21000</v>
      </c>
      <c r="K64" s="51">
        <v>2000</v>
      </c>
      <c r="L64" s="51">
        <v>0</v>
      </c>
      <c r="M64" s="53">
        <f t="shared" si="14"/>
        <v>23000</v>
      </c>
      <c r="N64" s="54">
        <f t="shared" si="10"/>
        <v>23000</v>
      </c>
      <c r="O64" s="55">
        <v>45444</v>
      </c>
      <c r="P64" s="51" t="s">
        <v>188</v>
      </c>
    </row>
    <row r="65" spans="1:16" ht="51" x14ac:dyDescent="0.25">
      <c r="A65" s="49">
        <v>58</v>
      </c>
      <c r="B65" s="50" t="s">
        <v>191</v>
      </c>
      <c r="C65" s="50" t="s">
        <v>197</v>
      </c>
      <c r="D65" s="51" t="s">
        <v>198</v>
      </c>
      <c r="E65" s="51" t="s">
        <v>199</v>
      </c>
      <c r="F65" s="52">
        <v>84000</v>
      </c>
      <c r="G65" s="50" t="str">
        <f t="shared" si="12"/>
        <v>Faith Njoroge</v>
      </c>
      <c r="H65" s="51">
        <v>5</v>
      </c>
      <c r="I65" s="51">
        <v>16800</v>
      </c>
      <c r="J65" s="51">
        <f>I65*H65</f>
        <v>84000</v>
      </c>
      <c r="K65" s="51">
        <v>0</v>
      </c>
      <c r="L65" s="51">
        <v>0</v>
      </c>
      <c r="M65" s="53">
        <f>J65+K65+L65</f>
        <v>84000</v>
      </c>
      <c r="N65" s="54">
        <f t="shared" si="10"/>
        <v>84000</v>
      </c>
      <c r="O65" s="55">
        <v>45444</v>
      </c>
      <c r="P65" s="51" t="s">
        <v>188</v>
      </c>
    </row>
    <row r="66" spans="1:16" x14ac:dyDescent="0.25">
      <c r="A66" s="49"/>
      <c r="B66" s="50"/>
      <c r="C66" s="50"/>
      <c r="D66" s="51"/>
      <c r="E66" s="51"/>
      <c r="F66" s="52"/>
      <c r="G66" s="50"/>
      <c r="H66" s="51"/>
      <c r="I66" s="51"/>
      <c r="J66" s="51"/>
      <c r="K66" s="51"/>
      <c r="L66" s="51"/>
      <c r="M66" s="57">
        <f>SUM(M43:M65)</f>
        <v>1307360</v>
      </c>
      <c r="N66" s="51"/>
      <c r="O66" s="51"/>
      <c r="P66" s="51"/>
    </row>
    <row r="67" spans="1:16" x14ac:dyDescent="0.25">
      <c r="A67" s="49"/>
      <c r="B67" s="50"/>
      <c r="C67" s="50"/>
      <c r="D67" s="51"/>
      <c r="E67" s="51"/>
      <c r="F67" s="52"/>
      <c r="G67" s="50"/>
      <c r="H67" s="51"/>
      <c r="I67" s="51"/>
      <c r="J67" s="51"/>
      <c r="K67" s="51"/>
      <c r="L67" s="51"/>
      <c r="M67" s="53"/>
      <c r="N67" s="51"/>
      <c r="O67" s="51"/>
      <c r="P67" s="51"/>
    </row>
    <row r="68" spans="1:16" ht="51" x14ac:dyDescent="0.25">
      <c r="A68" s="49">
        <v>59</v>
      </c>
      <c r="B68" s="50" t="s">
        <v>200</v>
      </c>
      <c r="C68" s="50" t="s">
        <v>197</v>
      </c>
      <c r="D68" s="51" t="s">
        <v>198</v>
      </c>
      <c r="E68" s="51" t="s">
        <v>199</v>
      </c>
      <c r="F68" s="52">
        <v>100800</v>
      </c>
      <c r="G68" s="50" t="str">
        <f t="shared" ref="G68:G90" si="15">B68</f>
        <v>Leonard Guchu</v>
      </c>
      <c r="H68" s="51">
        <v>6</v>
      </c>
      <c r="I68" s="51">
        <v>16800</v>
      </c>
      <c r="J68" s="51">
        <f t="shared" ref="J68:J85" si="16">I68*H68</f>
        <v>100800</v>
      </c>
      <c r="K68" s="51">
        <v>0</v>
      </c>
      <c r="L68" s="51">
        <v>0</v>
      </c>
      <c r="M68" s="53">
        <f t="shared" ref="M68:M85" si="17">J68+K68+L68</f>
        <v>100800</v>
      </c>
      <c r="N68" s="54">
        <f>M68</f>
        <v>100800</v>
      </c>
      <c r="O68" s="55">
        <v>45505</v>
      </c>
      <c r="P68" s="51" t="s">
        <v>188</v>
      </c>
    </row>
    <row r="69" spans="1:16" ht="51" x14ac:dyDescent="0.25">
      <c r="A69" s="49">
        <v>60</v>
      </c>
      <c r="B69" s="50" t="s">
        <v>166</v>
      </c>
      <c r="C69" s="50" t="s">
        <v>197</v>
      </c>
      <c r="D69" s="51" t="s">
        <v>198</v>
      </c>
      <c r="E69" s="51" t="s">
        <v>199</v>
      </c>
      <c r="F69" s="52">
        <v>84000</v>
      </c>
      <c r="G69" s="50" t="str">
        <f t="shared" si="15"/>
        <v>Angela Kioko</v>
      </c>
      <c r="H69" s="51">
        <v>5</v>
      </c>
      <c r="I69" s="51">
        <v>16800</v>
      </c>
      <c r="J69" s="51">
        <f t="shared" si="16"/>
        <v>84000</v>
      </c>
      <c r="K69" s="51">
        <v>0</v>
      </c>
      <c r="L69" s="51">
        <v>0</v>
      </c>
      <c r="M69" s="53">
        <f t="shared" si="17"/>
        <v>84000</v>
      </c>
      <c r="N69" s="54">
        <f t="shared" ref="N69:N91" si="18">M69</f>
        <v>84000</v>
      </c>
      <c r="O69" s="55">
        <v>45505</v>
      </c>
      <c r="P69" s="51" t="s">
        <v>188</v>
      </c>
    </row>
    <row r="70" spans="1:16" ht="51" x14ac:dyDescent="0.25">
      <c r="A70" s="49">
        <v>61</v>
      </c>
      <c r="B70" s="50" t="s">
        <v>168</v>
      </c>
      <c r="C70" s="50" t="s">
        <v>197</v>
      </c>
      <c r="D70" s="51" t="s">
        <v>198</v>
      </c>
      <c r="E70" s="51" t="s">
        <v>199</v>
      </c>
      <c r="F70" s="52">
        <v>76000</v>
      </c>
      <c r="G70" s="50" t="str">
        <f t="shared" si="15"/>
        <v>Catherine Mwaura</v>
      </c>
      <c r="H70" s="51">
        <v>5</v>
      </c>
      <c r="I70" s="51">
        <v>14000</v>
      </c>
      <c r="J70" s="51">
        <f t="shared" si="16"/>
        <v>70000</v>
      </c>
      <c r="K70" s="51">
        <v>6000</v>
      </c>
      <c r="L70" s="51">
        <v>0</v>
      </c>
      <c r="M70" s="53">
        <f t="shared" si="17"/>
        <v>76000</v>
      </c>
      <c r="N70" s="54">
        <f t="shared" si="18"/>
        <v>76000</v>
      </c>
      <c r="O70" s="55">
        <v>45505</v>
      </c>
      <c r="P70" s="51" t="s">
        <v>188</v>
      </c>
    </row>
    <row r="71" spans="1:16" ht="51" x14ac:dyDescent="0.25">
      <c r="A71" s="49">
        <v>62</v>
      </c>
      <c r="B71" s="50" t="s">
        <v>201</v>
      </c>
      <c r="C71" s="50" t="s">
        <v>197</v>
      </c>
      <c r="D71" s="51" t="s">
        <v>198</v>
      </c>
      <c r="E71" s="51" t="s">
        <v>199</v>
      </c>
      <c r="F71" s="52">
        <v>76000</v>
      </c>
      <c r="G71" s="50" t="str">
        <f t="shared" si="15"/>
        <v>martin Mbau</v>
      </c>
      <c r="H71" s="51">
        <v>5</v>
      </c>
      <c r="I71" s="51">
        <v>14000</v>
      </c>
      <c r="J71" s="51">
        <f t="shared" si="16"/>
        <v>70000</v>
      </c>
      <c r="K71" s="51">
        <v>6000</v>
      </c>
      <c r="L71" s="51">
        <v>0</v>
      </c>
      <c r="M71" s="53">
        <f t="shared" si="17"/>
        <v>76000</v>
      </c>
      <c r="N71" s="54">
        <f t="shared" si="18"/>
        <v>76000</v>
      </c>
      <c r="O71" s="55">
        <v>45505</v>
      </c>
      <c r="P71" s="51" t="s">
        <v>188</v>
      </c>
    </row>
    <row r="72" spans="1:16" ht="51" x14ac:dyDescent="0.25">
      <c r="A72" s="49">
        <v>63</v>
      </c>
      <c r="B72" s="50" t="s">
        <v>202</v>
      </c>
      <c r="C72" s="50" t="s">
        <v>197</v>
      </c>
      <c r="D72" s="51" t="s">
        <v>198</v>
      </c>
      <c r="E72" s="51" t="s">
        <v>199</v>
      </c>
      <c r="F72" s="52">
        <v>75000</v>
      </c>
      <c r="G72" s="50" t="str">
        <f t="shared" si="15"/>
        <v>David Waweru</v>
      </c>
      <c r="H72" s="51">
        <v>5</v>
      </c>
      <c r="I72" s="51">
        <v>14000</v>
      </c>
      <c r="J72" s="51">
        <f t="shared" si="16"/>
        <v>70000</v>
      </c>
      <c r="K72" s="51">
        <v>5000</v>
      </c>
      <c r="L72" s="51">
        <v>0</v>
      </c>
      <c r="M72" s="53">
        <f t="shared" si="17"/>
        <v>75000</v>
      </c>
      <c r="N72" s="54">
        <f t="shared" si="18"/>
        <v>75000</v>
      </c>
      <c r="O72" s="55">
        <v>45505</v>
      </c>
      <c r="P72" s="51" t="s">
        <v>188</v>
      </c>
    </row>
    <row r="73" spans="1:16" ht="51" x14ac:dyDescent="0.25">
      <c r="A73" s="49">
        <v>64</v>
      </c>
      <c r="B73" s="50" t="s">
        <v>203</v>
      </c>
      <c r="C73" s="50" t="s">
        <v>197</v>
      </c>
      <c r="D73" s="51" t="s">
        <v>198</v>
      </c>
      <c r="E73" s="51" t="s">
        <v>199</v>
      </c>
      <c r="F73" s="52">
        <v>76000</v>
      </c>
      <c r="G73" s="50" t="str">
        <f t="shared" si="15"/>
        <v>Eunice Muchoki</v>
      </c>
      <c r="H73" s="51">
        <v>5</v>
      </c>
      <c r="I73" s="51">
        <v>14000</v>
      </c>
      <c r="J73" s="51">
        <f t="shared" si="16"/>
        <v>70000</v>
      </c>
      <c r="K73" s="51">
        <v>6000</v>
      </c>
      <c r="L73" s="51">
        <v>0</v>
      </c>
      <c r="M73" s="53">
        <f t="shared" si="17"/>
        <v>76000</v>
      </c>
      <c r="N73" s="54">
        <f t="shared" si="18"/>
        <v>76000</v>
      </c>
      <c r="O73" s="55">
        <v>45505</v>
      </c>
      <c r="P73" s="51" t="s">
        <v>188</v>
      </c>
    </row>
    <row r="74" spans="1:16" ht="51" x14ac:dyDescent="0.25">
      <c r="A74" s="49">
        <v>65</v>
      </c>
      <c r="B74" s="50" t="s">
        <v>204</v>
      </c>
      <c r="C74" s="50" t="s">
        <v>197</v>
      </c>
      <c r="D74" s="51" t="s">
        <v>198</v>
      </c>
      <c r="E74" s="51" t="s">
        <v>199</v>
      </c>
      <c r="F74" s="52">
        <v>77000</v>
      </c>
      <c r="G74" s="50" t="str">
        <f t="shared" si="15"/>
        <v>John Nganga</v>
      </c>
      <c r="H74" s="51">
        <v>5</v>
      </c>
      <c r="I74" s="51">
        <v>14000</v>
      </c>
      <c r="J74" s="51">
        <f t="shared" si="16"/>
        <v>70000</v>
      </c>
      <c r="K74" s="51">
        <v>7000</v>
      </c>
      <c r="L74" s="51">
        <v>0</v>
      </c>
      <c r="M74" s="53">
        <f t="shared" si="17"/>
        <v>77000</v>
      </c>
      <c r="N74" s="54">
        <f t="shared" si="18"/>
        <v>77000</v>
      </c>
      <c r="O74" s="55">
        <v>45505</v>
      </c>
      <c r="P74" s="51" t="s">
        <v>188</v>
      </c>
    </row>
    <row r="75" spans="1:16" ht="51" x14ac:dyDescent="0.25">
      <c r="A75" s="49">
        <v>66</v>
      </c>
      <c r="B75" s="50" t="s">
        <v>174</v>
      </c>
      <c r="C75" s="50" t="s">
        <v>197</v>
      </c>
      <c r="D75" s="51" t="s">
        <v>198</v>
      </c>
      <c r="E75" s="51" t="s">
        <v>199</v>
      </c>
      <c r="F75" s="52">
        <v>49800</v>
      </c>
      <c r="G75" s="50" t="str">
        <f t="shared" si="15"/>
        <v>James Ndungu</v>
      </c>
      <c r="H75" s="51">
        <v>4</v>
      </c>
      <c r="I75" s="51">
        <v>11200</v>
      </c>
      <c r="J75" s="51">
        <f t="shared" si="16"/>
        <v>44800</v>
      </c>
      <c r="K75" s="51">
        <v>5000</v>
      </c>
      <c r="L75" s="51">
        <v>0</v>
      </c>
      <c r="M75" s="53">
        <f t="shared" si="17"/>
        <v>49800</v>
      </c>
      <c r="N75" s="54">
        <f t="shared" si="18"/>
        <v>49800</v>
      </c>
      <c r="O75" s="55">
        <v>45505</v>
      </c>
      <c r="P75" s="51" t="s">
        <v>188</v>
      </c>
    </row>
    <row r="76" spans="1:16" ht="51" x14ac:dyDescent="0.25">
      <c r="A76" s="49">
        <v>67</v>
      </c>
      <c r="B76" s="50" t="s">
        <v>205</v>
      </c>
      <c r="C76" s="50" t="s">
        <v>197</v>
      </c>
      <c r="D76" s="51" t="s">
        <v>198</v>
      </c>
      <c r="E76" s="51" t="s">
        <v>199</v>
      </c>
      <c r="F76" s="52">
        <v>16200</v>
      </c>
      <c r="G76" s="50" t="str">
        <f t="shared" si="15"/>
        <v>Samuel Mathenge</v>
      </c>
      <c r="H76" s="51">
        <v>1</v>
      </c>
      <c r="I76" s="51">
        <v>11200</v>
      </c>
      <c r="J76" s="51">
        <f t="shared" si="16"/>
        <v>11200</v>
      </c>
      <c r="K76" s="51">
        <v>5000</v>
      </c>
      <c r="L76" s="51">
        <v>0</v>
      </c>
      <c r="M76" s="53">
        <f t="shared" si="17"/>
        <v>16200</v>
      </c>
      <c r="N76" s="54">
        <f t="shared" si="18"/>
        <v>16200</v>
      </c>
      <c r="O76" s="55">
        <v>45505</v>
      </c>
      <c r="P76" s="51" t="s">
        <v>188</v>
      </c>
    </row>
    <row r="77" spans="1:16" ht="51" x14ac:dyDescent="0.25">
      <c r="A77" s="49">
        <v>68</v>
      </c>
      <c r="B77" s="50" t="s">
        <v>178</v>
      </c>
      <c r="C77" s="50" t="s">
        <v>197</v>
      </c>
      <c r="D77" s="51" t="s">
        <v>198</v>
      </c>
      <c r="E77" s="51" t="s">
        <v>199</v>
      </c>
      <c r="F77" s="52">
        <v>49800</v>
      </c>
      <c r="G77" s="50" t="str">
        <f t="shared" si="15"/>
        <v>Susan Mwangi</v>
      </c>
      <c r="H77" s="51">
        <v>4</v>
      </c>
      <c r="I77" s="51">
        <v>11200</v>
      </c>
      <c r="J77" s="51">
        <f t="shared" si="16"/>
        <v>44800</v>
      </c>
      <c r="K77" s="51">
        <v>5000</v>
      </c>
      <c r="L77" s="51">
        <v>0</v>
      </c>
      <c r="M77" s="53">
        <f t="shared" si="17"/>
        <v>49800</v>
      </c>
      <c r="N77" s="54">
        <f t="shared" si="18"/>
        <v>49800</v>
      </c>
      <c r="O77" s="55">
        <v>45505</v>
      </c>
      <c r="P77" s="51" t="s">
        <v>188</v>
      </c>
    </row>
    <row r="78" spans="1:16" ht="51" x14ac:dyDescent="0.25">
      <c r="A78" s="49">
        <v>69</v>
      </c>
      <c r="B78" s="50" t="s">
        <v>183</v>
      </c>
      <c r="C78" s="50" t="s">
        <v>197</v>
      </c>
      <c r="D78" s="51" t="s">
        <v>198</v>
      </c>
      <c r="E78" s="51" t="s">
        <v>199</v>
      </c>
      <c r="F78" s="52">
        <v>49800</v>
      </c>
      <c r="G78" s="50" t="str">
        <f t="shared" si="15"/>
        <v>Esther Nyaruai</v>
      </c>
      <c r="H78" s="51">
        <v>4</v>
      </c>
      <c r="I78" s="51">
        <v>11200</v>
      </c>
      <c r="J78" s="51">
        <f t="shared" si="16"/>
        <v>44800</v>
      </c>
      <c r="K78" s="51">
        <v>5000</v>
      </c>
      <c r="L78" s="51">
        <v>0</v>
      </c>
      <c r="M78" s="53">
        <f t="shared" si="17"/>
        <v>49800</v>
      </c>
      <c r="N78" s="54">
        <f t="shared" si="18"/>
        <v>49800</v>
      </c>
      <c r="O78" s="55">
        <v>45505</v>
      </c>
      <c r="P78" s="51" t="s">
        <v>188</v>
      </c>
    </row>
    <row r="79" spans="1:16" ht="51" x14ac:dyDescent="0.25">
      <c r="A79" s="49">
        <v>70</v>
      </c>
      <c r="B79" s="50" t="s">
        <v>206</v>
      </c>
      <c r="C79" s="50" t="s">
        <v>197</v>
      </c>
      <c r="D79" s="51" t="s">
        <v>198</v>
      </c>
      <c r="E79" s="51" t="s">
        <v>199</v>
      </c>
      <c r="F79" s="52">
        <v>30200</v>
      </c>
      <c r="G79" s="50" t="str">
        <f t="shared" si="15"/>
        <v>Peter Chege</v>
      </c>
      <c r="H79" s="51">
        <v>4</v>
      </c>
      <c r="I79" s="51">
        <v>6300</v>
      </c>
      <c r="J79" s="51">
        <f t="shared" si="16"/>
        <v>25200</v>
      </c>
      <c r="K79" s="51">
        <v>5000</v>
      </c>
      <c r="L79" s="51">
        <v>0</v>
      </c>
      <c r="M79" s="53">
        <f t="shared" si="17"/>
        <v>30200</v>
      </c>
      <c r="N79" s="54">
        <f t="shared" si="18"/>
        <v>30200</v>
      </c>
      <c r="O79" s="55">
        <v>45505</v>
      </c>
      <c r="P79" s="51" t="s">
        <v>188</v>
      </c>
    </row>
    <row r="80" spans="1:16" ht="51" x14ac:dyDescent="0.25">
      <c r="A80" s="49">
        <v>71</v>
      </c>
      <c r="B80" s="50" t="s">
        <v>207</v>
      </c>
      <c r="C80" s="50" t="s">
        <v>197</v>
      </c>
      <c r="D80" s="51" t="s">
        <v>198</v>
      </c>
      <c r="E80" s="51" t="s">
        <v>199</v>
      </c>
      <c r="F80" s="52">
        <v>30200</v>
      </c>
      <c r="G80" s="50" t="str">
        <f t="shared" si="15"/>
        <v>James Munene</v>
      </c>
      <c r="H80" s="51">
        <v>4</v>
      </c>
      <c r="I80" s="51">
        <v>6300</v>
      </c>
      <c r="J80" s="51">
        <f t="shared" si="16"/>
        <v>25200</v>
      </c>
      <c r="K80" s="51">
        <v>5000</v>
      </c>
      <c r="L80" s="51">
        <v>0</v>
      </c>
      <c r="M80" s="53">
        <f t="shared" si="17"/>
        <v>30200</v>
      </c>
      <c r="N80" s="54">
        <f t="shared" si="18"/>
        <v>30200</v>
      </c>
      <c r="O80" s="55">
        <v>45505</v>
      </c>
      <c r="P80" s="51" t="s">
        <v>188</v>
      </c>
    </row>
    <row r="81" spans="1:16" ht="51" x14ac:dyDescent="0.25">
      <c r="A81" s="49">
        <v>72</v>
      </c>
      <c r="B81" s="50" t="s">
        <v>208</v>
      </c>
      <c r="C81" s="50" t="s">
        <v>197</v>
      </c>
      <c r="D81" s="51" t="s">
        <v>198</v>
      </c>
      <c r="E81" s="51" t="s">
        <v>199</v>
      </c>
      <c r="F81" s="52">
        <v>30200</v>
      </c>
      <c r="G81" s="50" t="str">
        <f t="shared" si="15"/>
        <v>Caroline Mungai</v>
      </c>
      <c r="H81" s="51">
        <v>4</v>
      </c>
      <c r="I81" s="51">
        <v>6300</v>
      </c>
      <c r="J81" s="51">
        <f t="shared" si="16"/>
        <v>25200</v>
      </c>
      <c r="K81" s="51">
        <v>5000</v>
      </c>
      <c r="L81" s="51">
        <v>0</v>
      </c>
      <c r="M81" s="53">
        <f t="shared" si="17"/>
        <v>30200</v>
      </c>
      <c r="N81" s="54">
        <f t="shared" si="18"/>
        <v>30200</v>
      </c>
      <c r="O81" s="55">
        <v>45505</v>
      </c>
      <c r="P81" s="51" t="s">
        <v>188</v>
      </c>
    </row>
    <row r="82" spans="1:16" ht="51" x14ac:dyDescent="0.25">
      <c r="A82" s="49">
        <v>73</v>
      </c>
      <c r="B82" s="50" t="s">
        <v>209</v>
      </c>
      <c r="C82" s="50" t="s">
        <v>197</v>
      </c>
      <c r="D82" s="51" t="s">
        <v>198</v>
      </c>
      <c r="E82" s="51" t="s">
        <v>199</v>
      </c>
      <c r="F82" s="52">
        <v>24600</v>
      </c>
      <c r="G82" s="50" t="str">
        <f t="shared" si="15"/>
        <v>Elizabeth Irungu</v>
      </c>
      <c r="H82" s="51">
        <v>4</v>
      </c>
      <c r="I82" s="51">
        <v>4900</v>
      </c>
      <c r="J82" s="51">
        <f t="shared" si="16"/>
        <v>19600</v>
      </c>
      <c r="K82" s="51">
        <v>5000</v>
      </c>
      <c r="L82" s="51">
        <v>0</v>
      </c>
      <c r="M82" s="53">
        <f t="shared" si="17"/>
        <v>24600</v>
      </c>
      <c r="N82" s="54">
        <f t="shared" si="18"/>
        <v>24600</v>
      </c>
      <c r="O82" s="55">
        <v>45505</v>
      </c>
      <c r="P82" s="51" t="s">
        <v>188</v>
      </c>
    </row>
    <row r="83" spans="1:16" ht="51" x14ac:dyDescent="0.25">
      <c r="A83" s="49">
        <v>74</v>
      </c>
      <c r="B83" s="50" t="s">
        <v>210</v>
      </c>
      <c r="C83" s="50" t="s">
        <v>197</v>
      </c>
      <c r="D83" s="51" t="s">
        <v>198</v>
      </c>
      <c r="E83" s="51" t="s">
        <v>199</v>
      </c>
      <c r="F83" s="52">
        <v>24600</v>
      </c>
      <c r="G83" s="50" t="str">
        <f t="shared" si="15"/>
        <v>Anne Kamau</v>
      </c>
      <c r="H83" s="51">
        <v>4</v>
      </c>
      <c r="I83" s="51">
        <v>4900</v>
      </c>
      <c r="J83" s="51">
        <f t="shared" si="16"/>
        <v>19600</v>
      </c>
      <c r="K83" s="51">
        <v>5000</v>
      </c>
      <c r="L83" s="51">
        <v>0</v>
      </c>
      <c r="M83" s="53">
        <f t="shared" si="17"/>
        <v>24600</v>
      </c>
      <c r="N83" s="54">
        <f t="shared" si="18"/>
        <v>24600</v>
      </c>
      <c r="O83" s="55">
        <v>45505</v>
      </c>
      <c r="P83" s="51" t="s">
        <v>188</v>
      </c>
    </row>
    <row r="84" spans="1:16" ht="51" x14ac:dyDescent="0.25">
      <c r="A84" s="49">
        <v>75</v>
      </c>
      <c r="B84" s="50" t="s">
        <v>211</v>
      </c>
      <c r="C84" s="50" t="s">
        <v>197</v>
      </c>
      <c r="D84" s="51" t="s">
        <v>198</v>
      </c>
      <c r="E84" s="51" t="s">
        <v>199</v>
      </c>
      <c r="F84" s="52">
        <v>21800</v>
      </c>
      <c r="G84" s="50" t="str">
        <f t="shared" si="15"/>
        <v>Veronica Maina</v>
      </c>
      <c r="H84" s="51">
        <v>4</v>
      </c>
      <c r="I84" s="51">
        <v>4200</v>
      </c>
      <c r="J84" s="51">
        <f t="shared" si="16"/>
        <v>16800</v>
      </c>
      <c r="K84" s="51">
        <v>5000</v>
      </c>
      <c r="L84" s="51">
        <v>0</v>
      </c>
      <c r="M84" s="53">
        <f t="shared" si="17"/>
        <v>21800</v>
      </c>
      <c r="N84" s="54">
        <f t="shared" si="18"/>
        <v>21800</v>
      </c>
      <c r="O84" s="55">
        <v>45505</v>
      </c>
      <c r="P84" s="51" t="s">
        <v>188</v>
      </c>
    </row>
    <row r="85" spans="1:16" ht="51" x14ac:dyDescent="0.25">
      <c r="A85" s="49">
        <v>76</v>
      </c>
      <c r="B85" s="50" t="s">
        <v>212</v>
      </c>
      <c r="C85" s="50" t="s">
        <v>197</v>
      </c>
      <c r="D85" s="51" t="s">
        <v>198</v>
      </c>
      <c r="E85" s="51" t="s">
        <v>199</v>
      </c>
      <c r="F85" s="52">
        <v>21800</v>
      </c>
      <c r="G85" s="50" t="str">
        <f t="shared" si="15"/>
        <v>Mercy M. Thuo</v>
      </c>
      <c r="H85" s="51">
        <v>4</v>
      </c>
      <c r="I85" s="51">
        <v>4200</v>
      </c>
      <c r="J85" s="51">
        <f t="shared" si="16"/>
        <v>16800</v>
      </c>
      <c r="K85" s="51">
        <v>5000</v>
      </c>
      <c r="L85" s="51">
        <v>0</v>
      </c>
      <c r="M85" s="53">
        <f t="shared" si="17"/>
        <v>21800</v>
      </c>
      <c r="N85" s="54">
        <f t="shared" si="18"/>
        <v>21800</v>
      </c>
      <c r="O85" s="55">
        <v>45505</v>
      </c>
      <c r="P85" s="51" t="s">
        <v>188</v>
      </c>
    </row>
    <row r="86" spans="1:16" ht="51" x14ac:dyDescent="0.25">
      <c r="A86" s="58">
        <v>77</v>
      </c>
      <c r="B86" s="12" t="s">
        <v>166</v>
      </c>
      <c r="C86" s="12" t="s">
        <v>213</v>
      </c>
      <c r="D86" s="1" t="s">
        <v>176</v>
      </c>
      <c r="E86" s="1" t="s">
        <v>214</v>
      </c>
      <c r="F86" s="22">
        <v>84000</v>
      </c>
      <c r="G86" s="12" t="str">
        <f t="shared" si="15"/>
        <v>Angela Kioko</v>
      </c>
      <c r="H86" s="1">
        <v>5</v>
      </c>
      <c r="I86" s="1">
        <v>16800</v>
      </c>
      <c r="J86" s="1">
        <f>I86*H86</f>
        <v>84000</v>
      </c>
      <c r="K86" s="1">
        <v>0</v>
      </c>
      <c r="L86" s="1">
        <v>0</v>
      </c>
      <c r="M86" s="7">
        <f>J86+K86+L86</f>
        <v>84000</v>
      </c>
      <c r="N86" s="40">
        <f t="shared" si="18"/>
        <v>84000</v>
      </c>
      <c r="O86" s="41">
        <v>45505</v>
      </c>
      <c r="P86" s="1"/>
    </row>
    <row r="87" spans="1:16" ht="51" x14ac:dyDescent="0.25">
      <c r="A87" s="58">
        <v>78</v>
      </c>
      <c r="B87" s="12" t="s">
        <v>215</v>
      </c>
      <c r="C87" s="12" t="s">
        <v>213</v>
      </c>
      <c r="D87" s="1" t="s">
        <v>176</v>
      </c>
      <c r="E87" s="1" t="s">
        <v>214</v>
      </c>
      <c r="F87" s="22">
        <v>21000</v>
      </c>
      <c r="G87" s="12" t="str">
        <f t="shared" si="15"/>
        <v>Esther  Wangechi</v>
      </c>
      <c r="H87" s="1">
        <v>5</v>
      </c>
      <c r="I87" s="1">
        <v>4200</v>
      </c>
      <c r="J87" s="1">
        <f t="shared" ref="J87:J90" si="19">I87*H87</f>
        <v>21000</v>
      </c>
      <c r="K87" s="1">
        <v>0</v>
      </c>
      <c r="L87" s="1">
        <v>0</v>
      </c>
      <c r="M87" s="7">
        <f t="shared" ref="M87:M90" si="20">J87+K87+L87</f>
        <v>21000</v>
      </c>
      <c r="N87" s="40">
        <f t="shared" si="18"/>
        <v>21000</v>
      </c>
      <c r="O87" s="41">
        <v>45505</v>
      </c>
      <c r="P87" s="1"/>
    </row>
    <row r="88" spans="1:16" ht="51" x14ac:dyDescent="0.25">
      <c r="A88" s="58">
        <v>79</v>
      </c>
      <c r="B88" s="12" t="s">
        <v>216</v>
      </c>
      <c r="C88" s="12" t="s">
        <v>213</v>
      </c>
      <c r="D88" s="1" t="s">
        <v>176</v>
      </c>
      <c r="E88" s="1" t="s">
        <v>214</v>
      </c>
      <c r="F88" s="22">
        <v>21000</v>
      </c>
      <c r="G88" s="12" t="str">
        <f t="shared" si="15"/>
        <v>Anne Wacera</v>
      </c>
      <c r="H88" s="1">
        <v>5</v>
      </c>
      <c r="I88" s="1">
        <v>4200</v>
      </c>
      <c r="J88" s="1">
        <f t="shared" si="19"/>
        <v>21000</v>
      </c>
      <c r="K88" s="1">
        <v>0</v>
      </c>
      <c r="L88" s="1">
        <v>0</v>
      </c>
      <c r="M88" s="7">
        <f t="shared" si="20"/>
        <v>21000</v>
      </c>
      <c r="N88" s="40">
        <f t="shared" si="18"/>
        <v>21000</v>
      </c>
      <c r="O88" s="41">
        <v>45505</v>
      </c>
      <c r="P88" s="1"/>
    </row>
    <row r="89" spans="1:16" ht="51" x14ac:dyDescent="0.25">
      <c r="A89" s="58">
        <v>80</v>
      </c>
      <c r="B89" s="12" t="s">
        <v>195</v>
      </c>
      <c r="C89" s="12" t="s">
        <v>213</v>
      </c>
      <c r="D89" s="1" t="s">
        <v>176</v>
      </c>
      <c r="E89" s="1" t="s">
        <v>214</v>
      </c>
      <c r="F89" s="22">
        <v>56000</v>
      </c>
      <c r="G89" s="12" t="str">
        <f t="shared" si="15"/>
        <v>Gabriel Kahenya</v>
      </c>
      <c r="H89" s="1">
        <v>5</v>
      </c>
      <c r="I89" s="1">
        <v>11200</v>
      </c>
      <c r="J89" s="1">
        <f t="shared" si="19"/>
        <v>56000</v>
      </c>
      <c r="K89" s="1">
        <v>0</v>
      </c>
      <c r="L89" s="1">
        <v>0</v>
      </c>
      <c r="M89" s="7">
        <f t="shared" si="20"/>
        <v>56000</v>
      </c>
      <c r="N89" s="40">
        <f t="shared" si="18"/>
        <v>56000</v>
      </c>
      <c r="O89" s="41">
        <v>45505</v>
      </c>
      <c r="P89" s="1"/>
    </row>
    <row r="90" spans="1:16" ht="51" x14ac:dyDescent="0.25">
      <c r="A90" s="58">
        <v>81</v>
      </c>
      <c r="B90" s="12" t="s">
        <v>204</v>
      </c>
      <c r="C90" s="12" t="s">
        <v>213</v>
      </c>
      <c r="D90" s="1" t="s">
        <v>176</v>
      </c>
      <c r="E90" s="1" t="s">
        <v>214</v>
      </c>
      <c r="F90" s="22">
        <v>70000</v>
      </c>
      <c r="G90" s="12" t="str">
        <f t="shared" si="15"/>
        <v>John Nganga</v>
      </c>
      <c r="H90" s="1">
        <v>5</v>
      </c>
      <c r="I90" s="1">
        <v>14000</v>
      </c>
      <c r="J90" s="1">
        <f t="shared" si="19"/>
        <v>70000</v>
      </c>
      <c r="K90" s="1">
        <v>0</v>
      </c>
      <c r="L90" s="1">
        <v>0</v>
      </c>
      <c r="M90" s="7">
        <f t="shared" si="20"/>
        <v>70000</v>
      </c>
      <c r="N90" s="40">
        <f t="shared" si="18"/>
        <v>70000</v>
      </c>
      <c r="O90" s="41">
        <v>45505</v>
      </c>
      <c r="P90" s="1"/>
    </row>
    <row r="91" spans="1:16" x14ac:dyDescent="0.25">
      <c r="A91" s="455" t="s">
        <v>217</v>
      </c>
      <c r="B91" s="455"/>
      <c r="C91" s="1"/>
      <c r="D91" s="1"/>
      <c r="E91" s="1"/>
      <c r="F91" s="22"/>
      <c r="G91" s="12"/>
      <c r="H91" s="1"/>
      <c r="I91" s="1"/>
      <c r="J91" s="1"/>
      <c r="K91" s="1"/>
      <c r="L91" s="1"/>
      <c r="M91" s="10">
        <f>SUM(M68:M90)</f>
        <v>1165800</v>
      </c>
      <c r="N91" s="59">
        <f t="shared" si="18"/>
        <v>1165800</v>
      </c>
      <c r="O91" s="41"/>
      <c r="P91" s="1"/>
    </row>
    <row r="92" spans="1:16" x14ac:dyDescent="0.25">
      <c r="A92" s="455" t="s">
        <v>218</v>
      </c>
      <c r="B92" s="455"/>
      <c r="C92" s="1"/>
      <c r="D92" s="1"/>
      <c r="E92" s="1"/>
      <c r="F92" s="22"/>
      <c r="G92" s="12"/>
      <c r="H92" s="1"/>
      <c r="I92" s="1"/>
      <c r="J92" s="1"/>
      <c r="K92" s="1"/>
      <c r="L92" s="1"/>
      <c r="M92" s="60">
        <f>M91+M66</f>
        <v>2473160</v>
      </c>
      <c r="N92" s="59"/>
      <c r="O92" s="41"/>
      <c r="P92" s="1"/>
    </row>
    <row r="93" spans="1:16" ht="15.75" x14ac:dyDescent="0.25">
      <c r="A93" s="456" t="s">
        <v>219</v>
      </c>
      <c r="B93" s="456"/>
      <c r="C93" s="456"/>
      <c r="D93" s="456"/>
      <c r="E93" s="456"/>
      <c r="F93" s="456"/>
      <c r="G93" s="456"/>
      <c r="H93" s="456"/>
      <c r="I93" s="456"/>
      <c r="J93" s="456"/>
      <c r="K93" s="456"/>
      <c r="L93" s="456"/>
      <c r="M93" s="456"/>
      <c r="N93" s="456"/>
      <c r="O93" s="456"/>
      <c r="P93" s="456"/>
    </row>
    <row r="94" spans="1:16" x14ac:dyDescent="0.25">
      <c r="A94" s="469" t="s">
        <v>106</v>
      </c>
      <c r="B94" s="467" t="s">
        <v>107</v>
      </c>
      <c r="C94" s="467" t="s">
        <v>108</v>
      </c>
      <c r="D94" s="467" t="s">
        <v>109</v>
      </c>
      <c r="E94" s="467" t="s">
        <v>110</v>
      </c>
      <c r="F94" s="468" t="s">
        <v>111</v>
      </c>
      <c r="G94" s="467" t="s">
        <v>112</v>
      </c>
      <c r="H94" s="469" t="s">
        <v>113</v>
      </c>
      <c r="I94" s="469"/>
      <c r="J94" s="469"/>
      <c r="K94" s="469"/>
      <c r="L94" s="61"/>
      <c r="M94" s="470" t="s">
        <v>114</v>
      </c>
      <c r="N94" s="467" t="s">
        <v>159</v>
      </c>
      <c r="O94" s="467" t="s">
        <v>160</v>
      </c>
      <c r="P94" s="467" t="s">
        <v>161</v>
      </c>
    </row>
    <row r="95" spans="1:16" ht="25.5" x14ac:dyDescent="0.25">
      <c r="A95" s="469"/>
      <c r="B95" s="467"/>
      <c r="C95" s="467"/>
      <c r="D95" s="467"/>
      <c r="E95" s="467"/>
      <c r="F95" s="468"/>
      <c r="G95" s="467"/>
      <c r="H95" s="62" t="s">
        <v>115</v>
      </c>
      <c r="I95" s="30" t="s">
        <v>116</v>
      </c>
      <c r="J95" s="64" t="s">
        <v>117</v>
      </c>
      <c r="K95" s="30" t="s">
        <v>118</v>
      </c>
      <c r="L95" s="64" t="s">
        <v>119</v>
      </c>
      <c r="M95" s="470"/>
      <c r="N95" s="467"/>
      <c r="O95" s="467"/>
      <c r="P95" s="467"/>
    </row>
    <row r="96" spans="1:16" ht="25.5" x14ac:dyDescent="0.25">
      <c r="A96" s="49">
        <v>82</v>
      </c>
      <c r="B96" s="51" t="s">
        <v>220</v>
      </c>
      <c r="C96" s="50" t="s">
        <v>221</v>
      </c>
      <c r="D96" s="51" t="s">
        <v>180</v>
      </c>
      <c r="E96" s="65" t="s">
        <v>222</v>
      </c>
      <c r="F96" s="52">
        <v>77200</v>
      </c>
      <c r="G96" s="65" t="s">
        <v>220</v>
      </c>
      <c r="H96" s="66">
        <v>6</v>
      </c>
      <c r="I96" s="53">
        <v>11200</v>
      </c>
      <c r="J96" s="67">
        <v>67200</v>
      </c>
      <c r="K96" s="53">
        <v>10000</v>
      </c>
      <c r="L96" s="67">
        <v>0</v>
      </c>
      <c r="M96" s="53">
        <v>77200</v>
      </c>
      <c r="N96" s="54">
        <f>M96</f>
        <v>77200</v>
      </c>
      <c r="O96" s="55">
        <v>45444</v>
      </c>
      <c r="P96" s="51" t="s">
        <v>223</v>
      </c>
    </row>
    <row r="97" spans="1:16" ht="25.5" x14ac:dyDescent="0.25">
      <c r="A97" s="49">
        <v>83</v>
      </c>
      <c r="B97" s="51" t="s">
        <v>220</v>
      </c>
      <c r="C97" s="50" t="s">
        <v>224</v>
      </c>
      <c r="D97" s="51" t="s">
        <v>180</v>
      </c>
      <c r="E97" s="65" t="s">
        <v>222</v>
      </c>
      <c r="F97" s="52">
        <v>20000</v>
      </c>
      <c r="G97" s="65" t="s">
        <v>220</v>
      </c>
      <c r="H97" s="51">
        <v>6</v>
      </c>
      <c r="I97" s="53">
        <v>0</v>
      </c>
      <c r="J97" s="51">
        <v>0</v>
      </c>
      <c r="K97" s="53">
        <v>0</v>
      </c>
      <c r="L97" s="67">
        <v>20000</v>
      </c>
      <c r="M97" s="53">
        <v>20000</v>
      </c>
      <c r="N97" s="54">
        <f t="shared" ref="N97:N102" si="21">M97</f>
        <v>20000</v>
      </c>
      <c r="O97" s="55">
        <v>45444</v>
      </c>
      <c r="P97" s="51" t="s">
        <v>223</v>
      </c>
    </row>
    <row r="98" spans="1:16" ht="38.25" x14ac:dyDescent="0.25">
      <c r="A98" s="49">
        <v>84</v>
      </c>
      <c r="B98" s="51" t="s">
        <v>225</v>
      </c>
      <c r="C98" s="50" t="s">
        <v>226</v>
      </c>
      <c r="D98" s="51" t="s">
        <v>227</v>
      </c>
      <c r="E98" s="65" t="s">
        <v>228</v>
      </c>
      <c r="F98" s="52">
        <v>16800</v>
      </c>
      <c r="G98" s="65" t="s">
        <v>225</v>
      </c>
      <c r="H98" s="51">
        <v>6</v>
      </c>
      <c r="I98" s="53">
        <v>2800</v>
      </c>
      <c r="J98" s="51">
        <v>16800</v>
      </c>
      <c r="K98" s="53">
        <v>0</v>
      </c>
      <c r="L98" s="67">
        <v>0</v>
      </c>
      <c r="M98" s="53">
        <v>16800</v>
      </c>
      <c r="N98" s="54">
        <f t="shared" si="21"/>
        <v>16800</v>
      </c>
      <c r="O98" s="55">
        <v>45444</v>
      </c>
      <c r="P98" s="51" t="s">
        <v>229</v>
      </c>
    </row>
    <row r="99" spans="1:16" ht="38.25" x14ac:dyDescent="0.25">
      <c r="A99" s="49">
        <v>85</v>
      </c>
      <c r="B99" s="51" t="s">
        <v>230</v>
      </c>
      <c r="C99" s="50" t="s">
        <v>231</v>
      </c>
      <c r="D99" s="51" t="s">
        <v>180</v>
      </c>
      <c r="E99" s="65" t="s">
        <v>232</v>
      </c>
      <c r="F99" s="52">
        <v>46400</v>
      </c>
      <c r="G99" s="65" t="s">
        <v>230</v>
      </c>
      <c r="H99" s="51">
        <v>13</v>
      </c>
      <c r="I99" s="53">
        <v>2800</v>
      </c>
      <c r="J99" s="66">
        <v>36400</v>
      </c>
      <c r="K99" s="53">
        <v>10000</v>
      </c>
      <c r="L99" s="67">
        <v>0</v>
      </c>
      <c r="M99" s="53">
        <v>46400</v>
      </c>
      <c r="N99" s="54">
        <f t="shared" si="21"/>
        <v>46400</v>
      </c>
      <c r="O99" s="55">
        <v>45444</v>
      </c>
      <c r="P99" s="51" t="s">
        <v>229</v>
      </c>
    </row>
    <row r="100" spans="1:16" ht="38.25" x14ac:dyDescent="0.25">
      <c r="A100" s="49">
        <v>86</v>
      </c>
      <c r="B100" s="51" t="s">
        <v>233</v>
      </c>
      <c r="C100" s="50" t="s">
        <v>231</v>
      </c>
      <c r="D100" s="51" t="s">
        <v>180</v>
      </c>
      <c r="E100" s="65" t="s">
        <v>232</v>
      </c>
      <c r="F100" s="52">
        <v>46400</v>
      </c>
      <c r="G100" s="65" t="s">
        <v>233</v>
      </c>
      <c r="H100" s="51">
        <v>13</v>
      </c>
      <c r="I100" s="53">
        <v>2800</v>
      </c>
      <c r="J100" s="66">
        <v>36400</v>
      </c>
      <c r="K100" s="53">
        <v>10000</v>
      </c>
      <c r="L100" s="67">
        <v>0</v>
      </c>
      <c r="M100" s="53">
        <v>46400</v>
      </c>
      <c r="N100" s="54">
        <f t="shared" si="21"/>
        <v>46400</v>
      </c>
      <c r="O100" s="55">
        <v>45444</v>
      </c>
      <c r="P100" s="51" t="s">
        <v>229</v>
      </c>
    </row>
    <row r="101" spans="1:16" ht="25.5" x14ac:dyDescent="0.25">
      <c r="A101" s="28">
        <v>87</v>
      </c>
      <c r="B101" s="1" t="s">
        <v>234</v>
      </c>
      <c r="C101" s="12" t="s">
        <v>235</v>
      </c>
      <c r="D101" s="1" t="s">
        <v>176</v>
      </c>
      <c r="E101" s="68" t="s">
        <v>236</v>
      </c>
      <c r="F101" s="22">
        <v>56000</v>
      </c>
      <c r="G101" s="68" t="s">
        <v>234</v>
      </c>
      <c r="H101" s="1">
        <v>5</v>
      </c>
      <c r="I101" s="7">
        <v>11200</v>
      </c>
      <c r="J101" s="69">
        <v>56000</v>
      </c>
      <c r="K101" s="7">
        <v>0</v>
      </c>
      <c r="L101" s="46">
        <v>0</v>
      </c>
      <c r="M101" s="7">
        <v>56000</v>
      </c>
      <c r="N101" s="40">
        <f t="shared" si="21"/>
        <v>56000</v>
      </c>
      <c r="O101" s="41">
        <v>45444</v>
      </c>
      <c r="P101" s="1"/>
    </row>
    <row r="102" spans="1:16" ht="25.5" x14ac:dyDescent="0.25">
      <c r="A102" s="28">
        <v>88</v>
      </c>
      <c r="B102" s="1" t="s">
        <v>237</v>
      </c>
      <c r="C102" s="12" t="s">
        <v>238</v>
      </c>
      <c r="D102" s="1" t="s">
        <v>176</v>
      </c>
      <c r="E102" s="12" t="s">
        <v>236</v>
      </c>
      <c r="F102" s="22">
        <v>31500</v>
      </c>
      <c r="G102" s="12" t="s">
        <v>237</v>
      </c>
      <c r="H102" s="1">
        <v>5</v>
      </c>
      <c r="I102" s="7">
        <v>6300</v>
      </c>
      <c r="J102" s="69">
        <v>31500</v>
      </c>
      <c r="K102" s="7">
        <v>0</v>
      </c>
      <c r="L102" s="1">
        <v>0</v>
      </c>
      <c r="M102" s="7">
        <v>31500</v>
      </c>
      <c r="N102" s="40">
        <f t="shared" si="21"/>
        <v>31500</v>
      </c>
      <c r="O102" s="41">
        <v>45444</v>
      </c>
      <c r="P102" s="1"/>
    </row>
    <row r="103" spans="1:16" x14ac:dyDescent="0.25">
      <c r="A103" s="28"/>
      <c r="B103" s="459"/>
      <c r="C103" s="459"/>
      <c r="D103" s="1"/>
      <c r="E103" s="12"/>
      <c r="F103" s="22"/>
      <c r="G103" s="12"/>
      <c r="H103" s="1"/>
      <c r="I103" s="7"/>
      <c r="J103" s="1"/>
      <c r="K103" s="7"/>
      <c r="L103" s="1"/>
      <c r="M103" s="32">
        <f>SUM(M96:M102)</f>
        <v>294300</v>
      </c>
      <c r="N103" s="1"/>
      <c r="O103" s="1"/>
      <c r="P103" s="1"/>
    </row>
    <row r="104" spans="1:16" ht="15.75" x14ac:dyDescent="0.25">
      <c r="A104" s="463" t="s">
        <v>239</v>
      </c>
      <c r="B104" s="463"/>
      <c r="C104" s="463"/>
      <c r="D104" s="463"/>
      <c r="E104" s="463"/>
      <c r="F104" s="463"/>
      <c r="G104" s="463"/>
      <c r="H104" s="463"/>
      <c r="I104" s="463"/>
      <c r="J104" s="463"/>
      <c r="K104" s="463"/>
      <c r="L104" s="463"/>
      <c r="M104" s="463"/>
      <c r="N104" s="463"/>
      <c r="O104" s="463"/>
      <c r="P104" s="463"/>
    </row>
    <row r="105" spans="1:16" x14ac:dyDescent="0.25">
      <c r="A105" s="460" t="s">
        <v>106</v>
      </c>
      <c r="B105" s="461" t="s">
        <v>107</v>
      </c>
      <c r="C105" s="461" t="s">
        <v>108</v>
      </c>
      <c r="D105" s="461" t="s">
        <v>109</v>
      </c>
      <c r="E105" s="461" t="s">
        <v>110</v>
      </c>
      <c r="F105" s="465" t="s">
        <v>111</v>
      </c>
      <c r="G105" s="461" t="s">
        <v>112</v>
      </c>
      <c r="H105" s="460" t="s">
        <v>113</v>
      </c>
      <c r="I105" s="460"/>
      <c r="J105" s="460"/>
      <c r="K105" s="460"/>
      <c r="L105" s="71"/>
      <c r="M105" s="464" t="s">
        <v>114</v>
      </c>
      <c r="N105" s="461" t="s">
        <v>159</v>
      </c>
      <c r="O105" s="461" t="s">
        <v>160</v>
      </c>
      <c r="P105" s="461" t="s">
        <v>161</v>
      </c>
    </row>
    <row r="106" spans="1:16" ht="25.5" x14ac:dyDescent="0.25">
      <c r="A106" s="460"/>
      <c r="B106" s="461"/>
      <c r="C106" s="461"/>
      <c r="D106" s="461"/>
      <c r="E106" s="461"/>
      <c r="F106" s="465"/>
      <c r="G106" s="461"/>
      <c r="H106" s="70" t="s">
        <v>115</v>
      </c>
      <c r="I106" s="73" t="s">
        <v>116</v>
      </c>
      <c r="J106" s="73" t="s">
        <v>117</v>
      </c>
      <c r="K106" s="73" t="s">
        <v>118</v>
      </c>
      <c r="L106" s="72" t="s">
        <v>119</v>
      </c>
      <c r="M106" s="464"/>
      <c r="N106" s="461"/>
      <c r="O106" s="461"/>
      <c r="P106" s="461"/>
    </row>
    <row r="107" spans="1:16" ht="38.25" x14ac:dyDescent="0.25">
      <c r="A107" s="49">
        <v>89</v>
      </c>
      <c r="B107" s="50" t="s">
        <v>149</v>
      </c>
      <c r="C107" s="50" t="s">
        <v>240</v>
      </c>
      <c r="D107" s="51" t="s">
        <v>122</v>
      </c>
      <c r="E107" s="50" t="s">
        <v>241</v>
      </c>
      <c r="F107" s="52">
        <f>H107*I107</f>
        <v>40000</v>
      </c>
      <c r="G107" s="50" t="s">
        <v>149</v>
      </c>
      <c r="H107" s="51">
        <v>20</v>
      </c>
      <c r="I107" s="53">
        <v>2000</v>
      </c>
      <c r="J107" s="53">
        <f>H107*I107</f>
        <v>40000</v>
      </c>
      <c r="K107" s="53">
        <v>0</v>
      </c>
      <c r="L107" s="53">
        <v>0</v>
      </c>
      <c r="M107" s="53">
        <f t="shared" ref="M107:M166" si="22">J107+K107+L107</f>
        <v>40000</v>
      </c>
      <c r="N107" s="54">
        <f t="shared" ref="N107:N142" si="23">M107</f>
        <v>40000</v>
      </c>
      <c r="O107" s="55">
        <v>45444</v>
      </c>
      <c r="P107" s="51" t="s">
        <v>182</v>
      </c>
    </row>
    <row r="108" spans="1:16" ht="25.5" x14ac:dyDescent="0.25">
      <c r="A108" s="49">
        <v>90</v>
      </c>
      <c r="B108" s="51" t="s">
        <v>242</v>
      </c>
      <c r="C108" s="50" t="s">
        <v>243</v>
      </c>
      <c r="D108" s="51" t="s">
        <v>180</v>
      </c>
      <c r="E108" s="65" t="s">
        <v>244</v>
      </c>
      <c r="F108" s="52">
        <v>97200</v>
      </c>
      <c r="G108" s="50" t="s">
        <v>242</v>
      </c>
      <c r="H108" s="51">
        <v>6</v>
      </c>
      <c r="I108" s="53">
        <v>11200</v>
      </c>
      <c r="J108" s="53">
        <v>67200</v>
      </c>
      <c r="K108" s="53">
        <v>10000</v>
      </c>
      <c r="L108" s="53">
        <v>20000</v>
      </c>
      <c r="M108" s="53">
        <f t="shared" si="22"/>
        <v>97200</v>
      </c>
      <c r="N108" s="54">
        <f t="shared" si="23"/>
        <v>97200</v>
      </c>
      <c r="O108" s="55">
        <v>45444</v>
      </c>
      <c r="P108" s="51" t="s">
        <v>182</v>
      </c>
    </row>
    <row r="109" spans="1:16" ht="38.25" x14ac:dyDescent="0.25">
      <c r="A109" s="49">
        <v>91</v>
      </c>
      <c r="B109" s="50" t="s">
        <v>245</v>
      </c>
      <c r="C109" s="50" t="s">
        <v>240</v>
      </c>
      <c r="D109" s="51" t="s">
        <v>122</v>
      </c>
      <c r="E109" s="74" t="s">
        <v>246</v>
      </c>
      <c r="F109" s="52">
        <f>H109*I109</f>
        <v>30000</v>
      </c>
      <c r="G109" s="50" t="s">
        <v>245</v>
      </c>
      <c r="H109" s="51">
        <v>15</v>
      </c>
      <c r="I109" s="53">
        <v>2000</v>
      </c>
      <c r="J109" s="53">
        <f>H109*I109</f>
        <v>30000</v>
      </c>
      <c r="K109" s="53">
        <v>0</v>
      </c>
      <c r="L109" s="53">
        <v>0</v>
      </c>
      <c r="M109" s="53">
        <f t="shared" si="22"/>
        <v>30000</v>
      </c>
      <c r="N109" s="54">
        <f t="shared" si="23"/>
        <v>30000</v>
      </c>
      <c r="O109" s="55">
        <v>45444</v>
      </c>
      <c r="P109" s="51" t="s">
        <v>182</v>
      </c>
    </row>
    <row r="110" spans="1:16" ht="38.25" x14ac:dyDescent="0.25">
      <c r="A110" s="58">
        <v>92</v>
      </c>
      <c r="B110" s="75" t="s">
        <v>166</v>
      </c>
      <c r="C110" s="76" t="s">
        <v>247</v>
      </c>
      <c r="D110" s="75" t="s">
        <v>180</v>
      </c>
      <c r="E110" s="77" t="s">
        <v>248</v>
      </c>
      <c r="F110" s="78">
        <v>110800</v>
      </c>
      <c r="G110" s="76" t="s">
        <v>166</v>
      </c>
      <c r="H110" s="75">
        <v>6</v>
      </c>
      <c r="I110" s="79">
        <v>16800</v>
      </c>
      <c r="J110" s="79">
        <f>I110*6</f>
        <v>100800</v>
      </c>
      <c r="K110" s="79">
        <v>10000</v>
      </c>
      <c r="L110" s="79">
        <v>0</v>
      </c>
      <c r="M110" s="79">
        <f t="shared" si="22"/>
        <v>110800</v>
      </c>
      <c r="N110" s="80">
        <f t="shared" si="23"/>
        <v>110800</v>
      </c>
      <c r="O110" s="81">
        <v>45444</v>
      </c>
      <c r="P110" s="75"/>
    </row>
    <row r="111" spans="1:16" ht="38.25" x14ac:dyDescent="0.25">
      <c r="A111" s="49">
        <v>93</v>
      </c>
      <c r="B111" s="50" t="s">
        <v>249</v>
      </c>
      <c r="C111" s="50" t="s">
        <v>240</v>
      </c>
      <c r="D111" s="51" t="s">
        <v>122</v>
      </c>
      <c r="E111" s="50" t="s">
        <v>250</v>
      </c>
      <c r="F111" s="52">
        <f>H111*I111</f>
        <v>6000</v>
      </c>
      <c r="G111" s="50" t="s">
        <v>153</v>
      </c>
      <c r="H111" s="51">
        <v>3</v>
      </c>
      <c r="I111" s="53">
        <v>2000</v>
      </c>
      <c r="J111" s="53">
        <f t="shared" ref="J111:J125" si="24">H111*I111</f>
        <v>6000</v>
      </c>
      <c r="K111" s="53">
        <v>0</v>
      </c>
      <c r="L111" s="53">
        <v>0</v>
      </c>
      <c r="M111" s="53">
        <f t="shared" si="22"/>
        <v>6000</v>
      </c>
      <c r="N111" s="54">
        <f t="shared" si="23"/>
        <v>6000</v>
      </c>
      <c r="O111" s="55">
        <v>45444</v>
      </c>
      <c r="P111" s="51" t="s">
        <v>182</v>
      </c>
    </row>
    <row r="112" spans="1:16" ht="38.25" x14ac:dyDescent="0.25">
      <c r="A112" s="58">
        <v>94</v>
      </c>
      <c r="B112" s="76" t="s">
        <v>251</v>
      </c>
      <c r="C112" s="76" t="s">
        <v>240</v>
      </c>
      <c r="D112" s="75" t="s">
        <v>122</v>
      </c>
      <c r="E112" s="76" t="s">
        <v>250</v>
      </c>
      <c r="F112" s="78">
        <f>H112*I112</f>
        <v>6000</v>
      </c>
      <c r="G112" s="76" t="s">
        <v>251</v>
      </c>
      <c r="H112" s="75">
        <v>3</v>
      </c>
      <c r="I112" s="79">
        <v>2000</v>
      </c>
      <c r="J112" s="79">
        <f t="shared" si="24"/>
        <v>6000</v>
      </c>
      <c r="K112" s="79">
        <v>0</v>
      </c>
      <c r="L112" s="79">
        <v>0</v>
      </c>
      <c r="M112" s="79">
        <f t="shared" si="22"/>
        <v>6000</v>
      </c>
      <c r="N112" s="80">
        <f t="shared" si="23"/>
        <v>6000</v>
      </c>
      <c r="O112" s="81">
        <v>45444</v>
      </c>
      <c r="P112" s="75"/>
    </row>
    <row r="113" spans="1:16" ht="38.25" x14ac:dyDescent="0.25">
      <c r="A113" s="49">
        <v>95</v>
      </c>
      <c r="B113" s="51" t="s">
        <v>252</v>
      </c>
      <c r="C113" s="50" t="s">
        <v>253</v>
      </c>
      <c r="D113" s="51" t="s">
        <v>254</v>
      </c>
      <c r="E113" s="65" t="s">
        <v>255</v>
      </c>
      <c r="F113" s="52">
        <v>103000</v>
      </c>
      <c r="G113" s="50" t="s">
        <v>252</v>
      </c>
      <c r="H113" s="51">
        <v>7</v>
      </c>
      <c r="I113" s="53">
        <v>14000</v>
      </c>
      <c r="J113" s="53">
        <f t="shared" si="24"/>
        <v>98000</v>
      </c>
      <c r="K113" s="53">
        <v>5000</v>
      </c>
      <c r="L113" s="53">
        <v>0</v>
      </c>
      <c r="M113" s="53">
        <f t="shared" si="22"/>
        <v>103000</v>
      </c>
      <c r="N113" s="54">
        <f t="shared" si="23"/>
        <v>103000</v>
      </c>
      <c r="O113" s="55">
        <v>45444</v>
      </c>
      <c r="P113" s="51" t="s">
        <v>256</v>
      </c>
    </row>
    <row r="114" spans="1:16" ht="25.5" x14ac:dyDescent="0.25">
      <c r="A114" s="49">
        <v>96</v>
      </c>
      <c r="B114" s="51" t="s">
        <v>257</v>
      </c>
      <c r="C114" s="82" t="s">
        <v>258</v>
      </c>
      <c r="D114" s="51" t="s">
        <v>176</v>
      </c>
      <c r="E114" s="74" t="s">
        <v>259</v>
      </c>
      <c r="F114" s="52">
        <v>6160</v>
      </c>
      <c r="G114" s="50" t="s">
        <v>260</v>
      </c>
      <c r="H114" s="51">
        <v>1</v>
      </c>
      <c r="I114" s="83">
        <v>6160</v>
      </c>
      <c r="J114" s="53">
        <f t="shared" si="24"/>
        <v>6160</v>
      </c>
      <c r="K114" s="53">
        <v>2000</v>
      </c>
      <c r="L114" s="53"/>
      <c r="M114" s="53">
        <f t="shared" si="22"/>
        <v>8160</v>
      </c>
      <c r="N114" s="54">
        <f t="shared" si="23"/>
        <v>8160</v>
      </c>
      <c r="O114" s="55">
        <v>45444</v>
      </c>
      <c r="P114" s="51" t="s">
        <v>182</v>
      </c>
    </row>
    <row r="115" spans="1:16" ht="51" x14ac:dyDescent="0.25">
      <c r="A115" s="49">
        <v>97</v>
      </c>
      <c r="B115" s="51" t="s">
        <v>257</v>
      </c>
      <c r="C115" s="50" t="s">
        <v>261</v>
      </c>
      <c r="D115" s="51" t="s">
        <v>254</v>
      </c>
      <c r="E115" s="74" t="s">
        <v>262</v>
      </c>
      <c r="F115" s="52">
        <f t="shared" ref="F115:F120" si="25">H115*I115</f>
        <v>22400</v>
      </c>
      <c r="G115" s="50" t="s">
        <v>260</v>
      </c>
      <c r="H115" s="51">
        <v>2</v>
      </c>
      <c r="I115" s="53">
        <v>11200</v>
      </c>
      <c r="J115" s="53">
        <f t="shared" si="24"/>
        <v>22400</v>
      </c>
      <c r="K115" s="53">
        <v>5000</v>
      </c>
      <c r="L115" s="53"/>
      <c r="M115" s="53">
        <f t="shared" si="22"/>
        <v>27400</v>
      </c>
      <c r="N115" s="54">
        <f t="shared" si="23"/>
        <v>27400</v>
      </c>
      <c r="O115" s="55">
        <v>45444</v>
      </c>
      <c r="P115" s="51" t="s">
        <v>182</v>
      </c>
    </row>
    <row r="116" spans="1:16" ht="38.25" x14ac:dyDescent="0.25">
      <c r="A116" s="49">
        <v>98</v>
      </c>
      <c r="B116" s="51" t="s">
        <v>257</v>
      </c>
      <c r="C116" s="50" t="s">
        <v>240</v>
      </c>
      <c r="D116" s="51" t="s">
        <v>122</v>
      </c>
      <c r="E116" s="74" t="s">
        <v>246</v>
      </c>
      <c r="F116" s="52">
        <f t="shared" si="25"/>
        <v>30000</v>
      </c>
      <c r="G116" s="50" t="s">
        <v>260</v>
      </c>
      <c r="H116" s="51">
        <v>15</v>
      </c>
      <c r="I116" s="53">
        <v>2000</v>
      </c>
      <c r="J116" s="53">
        <f t="shared" si="24"/>
        <v>30000</v>
      </c>
      <c r="K116" s="53">
        <v>0</v>
      </c>
      <c r="L116" s="53">
        <v>0</v>
      </c>
      <c r="M116" s="53">
        <f t="shared" si="22"/>
        <v>30000</v>
      </c>
      <c r="N116" s="54">
        <f t="shared" si="23"/>
        <v>30000</v>
      </c>
      <c r="O116" s="55">
        <v>45444</v>
      </c>
      <c r="P116" s="51" t="s">
        <v>182</v>
      </c>
    </row>
    <row r="117" spans="1:16" ht="38.25" x14ac:dyDescent="0.25">
      <c r="A117" s="49">
        <v>99</v>
      </c>
      <c r="B117" s="51" t="s">
        <v>257</v>
      </c>
      <c r="C117" s="50" t="s">
        <v>240</v>
      </c>
      <c r="D117" s="51" t="s">
        <v>122</v>
      </c>
      <c r="E117" s="50" t="s">
        <v>263</v>
      </c>
      <c r="F117" s="52">
        <f t="shared" si="25"/>
        <v>40000</v>
      </c>
      <c r="G117" s="50" t="s">
        <v>260</v>
      </c>
      <c r="H117" s="51">
        <v>20</v>
      </c>
      <c r="I117" s="53">
        <v>2000</v>
      </c>
      <c r="J117" s="53">
        <f t="shared" si="24"/>
        <v>40000</v>
      </c>
      <c r="K117" s="53">
        <v>0</v>
      </c>
      <c r="L117" s="53">
        <v>0</v>
      </c>
      <c r="M117" s="53">
        <f t="shared" si="22"/>
        <v>40000</v>
      </c>
      <c r="N117" s="54">
        <f t="shared" si="23"/>
        <v>40000</v>
      </c>
      <c r="O117" s="55">
        <v>45444</v>
      </c>
      <c r="P117" s="51" t="s">
        <v>182</v>
      </c>
    </row>
    <row r="118" spans="1:16" ht="38.25" x14ac:dyDescent="0.25">
      <c r="A118" s="49">
        <v>100</v>
      </c>
      <c r="B118" s="50" t="s">
        <v>264</v>
      </c>
      <c r="C118" s="50" t="s">
        <v>240</v>
      </c>
      <c r="D118" s="51" t="s">
        <v>122</v>
      </c>
      <c r="E118" s="50" t="s">
        <v>265</v>
      </c>
      <c r="F118" s="52">
        <f t="shared" si="25"/>
        <v>40000</v>
      </c>
      <c r="G118" s="50" t="s">
        <v>264</v>
      </c>
      <c r="H118" s="51">
        <v>20</v>
      </c>
      <c r="I118" s="53">
        <v>2000</v>
      </c>
      <c r="J118" s="53">
        <f t="shared" si="24"/>
        <v>40000</v>
      </c>
      <c r="K118" s="53">
        <v>0</v>
      </c>
      <c r="L118" s="53">
        <v>0</v>
      </c>
      <c r="M118" s="53">
        <f t="shared" si="22"/>
        <v>40000</v>
      </c>
      <c r="N118" s="54">
        <f t="shared" si="23"/>
        <v>40000</v>
      </c>
      <c r="O118" s="55">
        <v>45444</v>
      </c>
      <c r="P118" s="51" t="s">
        <v>182</v>
      </c>
    </row>
    <row r="119" spans="1:16" ht="38.25" x14ac:dyDescent="0.25">
      <c r="A119" s="58">
        <v>101</v>
      </c>
      <c r="B119" s="76" t="s">
        <v>266</v>
      </c>
      <c r="C119" s="76" t="s">
        <v>240</v>
      </c>
      <c r="D119" s="75" t="s">
        <v>122</v>
      </c>
      <c r="E119" s="76" t="s">
        <v>267</v>
      </c>
      <c r="F119" s="78">
        <f t="shared" si="25"/>
        <v>40000</v>
      </c>
      <c r="G119" s="76" t="s">
        <v>266</v>
      </c>
      <c r="H119" s="75">
        <v>20</v>
      </c>
      <c r="I119" s="79">
        <v>2000</v>
      </c>
      <c r="J119" s="79">
        <f t="shared" si="24"/>
        <v>40000</v>
      </c>
      <c r="K119" s="79">
        <v>0</v>
      </c>
      <c r="L119" s="79">
        <v>0</v>
      </c>
      <c r="M119" s="79">
        <f t="shared" si="22"/>
        <v>40000</v>
      </c>
      <c r="N119" s="80">
        <f t="shared" si="23"/>
        <v>40000</v>
      </c>
      <c r="O119" s="81">
        <v>45444</v>
      </c>
      <c r="P119" s="75"/>
    </row>
    <row r="120" spans="1:16" ht="38.25" x14ac:dyDescent="0.25">
      <c r="A120" s="58">
        <v>102</v>
      </c>
      <c r="B120" s="76" t="s">
        <v>268</v>
      </c>
      <c r="C120" s="76" t="s">
        <v>240</v>
      </c>
      <c r="D120" s="75" t="s">
        <v>122</v>
      </c>
      <c r="E120" s="76" t="s">
        <v>269</v>
      </c>
      <c r="F120" s="78">
        <f t="shared" si="25"/>
        <v>40000</v>
      </c>
      <c r="G120" s="76" t="s">
        <v>268</v>
      </c>
      <c r="H120" s="84">
        <v>20</v>
      </c>
      <c r="I120" s="79">
        <v>2000</v>
      </c>
      <c r="J120" s="79">
        <f t="shared" si="24"/>
        <v>40000</v>
      </c>
      <c r="K120" s="79">
        <v>0</v>
      </c>
      <c r="L120" s="79">
        <v>0</v>
      </c>
      <c r="M120" s="79">
        <f t="shared" si="22"/>
        <v>40000</v>
      </c>
      <c r="N120" s="80">
        <f t="shared" si="23"/>
        <v>40000</v>
      </c>
      <c r="O120" s="81">
        <v>45444</v>
      </c>
      <c r="P120" s="75"/>
    </row>
    <row r="121" spans="1:16" ht="38.25" x14ac:dyDescent="0.25">
      <c r="A121" s="49">
        <v>103</v>
      </c>
      <c r="B121" s="51" t="s">
        <v>270</v>
      </c>
      <c r="C121" s="50" t="s">
        <v>253</v>
      </c>
      <c r="D121" s="51" t="s">
        <v>254</v>
      </c>
      <c r="E121" s="65" t="s">
        <v>255</v>
      </c>
      <c r="F121" s="52">
        <v>49100</v>
      </c>
      <c r="G121" s="50" t="s">
        <v>270</v>
      </c>
      <c r="H121" s="51">
        <v>7</v>
      </c>
      <c r="I121" s="53">
        <v>6300</v>
      </c>
      <c r="J121" s="53">
        <f t="shared" si="24"/>
        <v>44100</v>
      </c>
      <c r="K121" s="53">
        <v>5000</v>
      </c>
      <c r="L121" s="53">
        <v>0</v>
      </c>
      <c r="M121" s="53">
        <f t="shared" si="22"/>
        <v>49100</v>
      </c>
      <c r="N121" s="54">
        <f t="shared" si="23"/>
        <v>49100</v>
      </c>
      <c r="O121" s="55">
        <v>45444</v>
      </c>
      <c r="P121" s="51" t="s">
        <v>256</v>
      </c>
    </row>
    <row r="122" spans="1:16" ht="38.25" x14ac:dyDescent="0.25">
      <c r="A122" s="49">
        <v>104</v>
      </c>
      <c r="B122" s="50" t="s">
        <v>271</v>
      </c>
      <c r="C122" s="50" t="s">
        <v>240</v>
      </c>
      <c r="D122" s="51" t="s">
        <v>122</v>
      </c>
      <c r="E122" s="50" t="s">
        <v>269</v>
      </c>
      <c r="F122" s="52">
        <f>H122*I122</f>
        <v>40000</v>
      </c>
      <c r="G122" s="50" t="s">
        <v>272</v>
      </c>
      <c r="H122" s="66">
        <v>20</v>
      </c>
      <c r="I122" s="53">
        <v>2000</v>
      </c>
      <c r="J122" s="53">
        <f t="shared" si="24"/>
        <v>40000</v>
      </c>
      <c r="K122" s="53">
        <v>0</v>
      </c>
      <c r="L122" s="53">
        <v>0</v>
      </c>
      <c r="M122" s="53">
        <f t="shared" si="22"/>
        <v>40000</v>
      </c>
      <c r="N122" s="54">
        <f t="shared" si="23"/>
        <v>40000</v>
      </c>
      <c r="O122" s="55">
        <v>45444</v>
      </c>
      <c r="P122" s="51" t="s">
        <v>182</v>
      </c>
    </row>
    <row r="123" spans="1:16" ht="38.25" x14ac:dyDescent="0.25">
      <c r="A123" s="49">
        <v>105</v>
      </c>
      <c r="B123" s="51" t="s">
        <v>273</v>
      </c>
      <c r="C123" s="50" t="s">
        <v>253</v>
      </c>
      <c r="D123" s="51" t="s">
        <v>254</v>
      </c>
      <c r="E123" s="65" t="s">
        <v>255</v>
      </c>
      <c r="F123" s="52">
        <v>83400</v>
      </c>
      <c r="G123" s="50" t="s">
        <v>273</v>
      </c>
      <c r="H123" s="51">
        <v>7</v>
      </c>
      <c r="I123" s="53">
        <v>11200</v>
      </c>
      <c r="J123" s="53">
        <f t="shared" si="24"/>
        <v>78400</v>
      </c>
      <c r="K123" s="53">
        <v>5000</v>
      </c>
      <c r="L123" s="53">
        <v>0</v>
      </c>
      <c r="M123" s="53">
        <f t="shared" si="22"/>
        <v>83400</v>
      </c>
      <c r="N123" s="54">
        <f t="shared" si="23"/>
        <v>83400</v>
      </c>
      <c r="O123" s="55">
        <v>45444</v>
      </c>
      <c r="P123" s="51" t="s">
        <v>256</v>
      </c>
    </row>
    <row r="124" spans="1:16" ht="38.25" x14ac:dyDescent="0.25">
      <c r="A124" s="49">
        <v>106</v>
      </c>
      <c r="B124" s="50" t="s">
        <v>125</v>
      </c>
      <c r="C124" s="50" t="s">
        <v>240</v>
      </c>
      <c r="D124" s="51" t="s">
        <v>122</v>
      </c>
      <c r="E124" s="50" t="s">
        <v>269</v>
      </c>
      <c r="F124" s="52">
        <f>H124*I124</f>
        <v>40000</v>
      </c>
      <c r="G124" s="50" t="s">
        <v>125</v>
      </c>
      <c r="H124" s="66">
        <v>20</v>
      </c>
      <c r="I124" s="53">
        <v>2000</v>
      </c>
      <c r="J124" s="53">
        <f t="shared" si="24"/>
        <v>40000</v>
      </c>
      <c r="K124" s="53">
        <v>0</v>
      </c>
      <c r="L124" s="53">
        <v>0</v>
      </c>
      <c r="M124" s="53">
        <f t="shared" si="22"/>
        <v>40000</v>
      </c>
      <c r="N124" s="54">
        <f t="shared" si="23"/>
        <v>40000</v>
      </c>
      <c r="O124" s="55">
        <v>45444</v>
      </c>
      <c r="P124" s="51" t="s">
        <v>182</v>
      </c>
    </row>
    <row r="125" spans="1:16" ht="38.25" x14ac:dyDescent="0.25">
      <c r="A125" s="49">
        <v>107</v>
      </c>
      <c r="B125" s="51" t="s">
        <v>274</v>
      </c>
      <c r="C125" s="50" t="s">
        <v>253</v>
      </c>
      <c r="D125" s="51" t="s">
        <v>254</v>
      </c>
      <c r="E125" s="65" t="s">
        <v>255</v>
      </c>
      <c r="F125" s="52">
        <v>103000</v>
      </c>
      <c r="G125" s="50" t="s">
        <v>274</v>
      </c>
      <c r="H125" s="51">
        <v>7</v>
      </c>
      <c r="I125" s="53">
        <v>14000</v>
      </c>
      <c r="J125" s="53">
        <f t="shared" si="24"/>
        <v>98000</v>
      </c>
      <c r="K125" s="53">
        <v>5000</v>
      </c>
      <c r="L125" s="53">
        <v>0</v>
      </c>
      <c r="M125" s="53">
        <f t="shared" si="22"/>
        <v>103000</v>
      </c>
      <c r="N125" s="54">
        <f t="shared" si="23"/>
        <v>103000</v>
      </c>
      <c r="O125" s="55">
        <v>45444</v>
      </c>
      <c r="P125" s="51" t="s">
        <v>256</v>
      </c>
    </row>
    <row r="126" spans="1:16" ht="38.25" x14ac:dyDescent="0.25">
      <c r="A126" s="49">
        <v>108</v>
      </c>
      <c r="B126" s="51" t="s">
        <v>275</v>
      </c>
      <c r="C126" s="50" t="s">
        <v>276</v>
      </c>
      <c r="D126" s="51" t="s">
        <v>176</v>
      </c>
      <c r="E126" s="74" t="s">
        <v>2082</v>
      </c>
      <c r="F126" s="52">
        <f>J126+K126</f>
        <v>13200</v>
      </c>
      <c r="G126" s="50" t="s">
        <v>275</v>
      </c>
      <c r="H126" s="51">
        <v>1</v>
      </c>
      <c r="I126" s="53">
        <v>11200</v>
      </c>
      <c r="J126" s="53">
        <f>H126*I126</f>
        <v>11200</v>
      </c>
      <c r="K126" s="53">
        <v>2000</v>
      </c>
      <c r="L126" s="53"/>
      <c r="M126" s="53">
        <f t="shared" si="22"/>
        <v>13200</v>
      </c>
      <c r="N126" s="54">
        <f t="shared" si="23"/>
        <v>13200</v>
      </c>
      <c r="O126" s="55">
        <v>45444</v>
      </c>
      <c r="P126" s="51" t="s">
        <v>182</v>
      </c>
    </row>
    <row r="127" spans="1:16" ht="25.5" x14ac:dyDescent="0.25">
      <c r="A127" s="49">
        <v>109</v>
      </c>
      <c r="B127" s="51" t="s">
        <v>277</v>
      </c>
      <c r="C127" s="50" t="s">
        <v>278</v>
      </c>
      <c r="D127" s="51" t="s">
        <v>176</v>
      </c>
      <c r="E127" s="50" t="s">
        <v>2083</v>
      </c>
      <c r="F127" s="52">
        <v>13200</v>
      </c>
      <c r="G127" s="50" t="s">
        <v>277</v>
      </c>
      <c r="H127" s="66">
        <v>1</v>
      </c>
      <c r="I127" s="53">
        <v>2000</v>
      </c>
      <c r="J127" s="53">
        <v>11200</v>
      </c>
      <c r="K127" s="53">
        <v>2000</v>
      </c>
      <c r="L127" s="53"/>
      <c r="M127" s="53">
        <f t="shared" si="22"/>
        <v>13200</v>
      </c>
      <c r="N127" s="54">
        <f t="shared" si="23"/>
        <v>13200</v>
      </c>
      <c r="O127" s="55">
        <v>45444</v>
      </c>
      <c r="P127" s="51" t="s">
        <v>182</v>
      </c>
    </row>
    <row r="128" spans="1:16" ht="38.25" x14ac:dyDescent="0.25">
      <c r="A128" s="58">
        <v>110</v>
      </c>
      <c r="B128" s="76" t="s">
        <v>279</v>
      </c>
      <c r="C128" s="76" t="s">
        <v>240</v>
      </c>
      <c r="D128" s="75" t="s">
        <v>122</v>
      </c>
      <c r="E128" s="76" t="s">
        <v>269</v>
      </c>
      <c r="F128" s="78">
        <f t="shared" ref="F128:F133" si="26">H128*I128</f>
        <v>40000</v>
      </c>
      <c r="G128" s="76" t="s">
        <v>279</v>
      </c>
      <c r="H128" s="84">
        <v>20</v>
      </c>
      <c r="I128" s="79">
        <v>2000</v>
      </c>
      <c r="J128" s="79">
        <f t="shared" ref="J128:J138" si="27">H128*I128</f>
        <v>40000</v>
      </c>
      <c r="K128" s="79">
        <v>0</v>
      </c>
      <c r="L128" s="79">
        <v>0</v>
      </c>
      <c r="M128" s="79">
        <f t="shared" si="22"/>
        <v>40000</v>
      </c>
      <c r="N128" s="80">
        <f t="shared" si="23"/>
        <v>40000</v>
      </c>
      <c r="O128" s="81">
        <v>45444</v>
      </c>
      <c r="P128" s="75"/>
    </row>
    <row r="129" spans="1:16" ht="51" x14ac:dyDescent="0.25">
      <c r="A129" s="49">
        <v>111</v>
      </c>
      <c r="B129" s="51" t="s">
        <v>280</v>
      </c>
      <c r="C129" s="50" t="s">
        <v>261</v>
      </c>
      <c r="D129" s="51" t="s">
        <v>254</v>
      </c>
      <c r="E129" s="74" t="s">
        <v>262</v>
      </c>
      <c r="F129" s="52">
        <f t="shared" si="26"/>
        <v>22400</v>
      </c>
      <c r="G129" s="50" t="s">
        <v>280</v>
      </c>
      <c r="H129" s="51">
        <v>2</v>
      </c>
      <c r="I129" s="53">
        <v>11200</v>
      </c>
      <c r="J129" s="53">
        <f t="shared" si="27"/>
        <v>22400</v>
      </c>
      <c r="K129" s="53">
        <v>5000</v>
      </c>
      <c r="L129" s="53"/>
      <c r="M129" s="53">
        <f t="shared" si="22"/>
        <v>27400</v>
      </c>
      <c r="N129" s="54">
        <f t="shared" si="23"/>
        <v>27400</v>
      </c>
      <c r="O129" s="55">
        <v>45444</v>
      </c>
      <c r="P129" s="51" t="s">
        <v>182</v>
      </c>
    </row>
    <row r="130" spans="1:16" ht="38.25" x14ac:dyDescent="0.25">
      <c r="A130" s="49">
        <v>112</v>
      </c>
      <c r="B130" s="50" t="s">
        <v>280</v>
      </c>
      <c r="C130" s="50" t="s">
        <v>240</v>
      </c>
      <c r="D130" s="51" t="s">
        <v>122</v>
      </c>
      <c r="E130" s="74" t="s">
        <v>246</v>
      </c>
      <c r="F130" s="52">
        <f t="shared" si="26"/>
        <v>30000</v>
      </c>
      <c r="G130" s="50" t="s">
        <v>280</v>
      </c>
      <c r="H130" s="51">
        <v>15</v>
      </c>
      <c r="I130" s="53">
        <v>2000</v>
      </c>
      <c r="J130" s="53">
        <f t="shared" si="27"/>
        <v>30000</v>
      </c>
      <c r="K130" s="53">
        <v>0</v>
      </c>
      <c r="L130" s="53">
        <v>0</v>
      </c>
      <c r="M130" s="53">
        <f t="shared" si="22"/>
        <v>30000</v>
      </c>
      <c r="N130" s="54">
        <f t="shared" si="23"/>
        <v>30000</v>
      </c>
      <c r="O130" s="55">
        <v>45444</v>
      </c>
      <c r="P130" s="51" t="s">
        <v>182</v>
      </c>
    </row>
    <row r="131" spans="1:16" ht="38.25" x14ac:dyDescent="0.25">
      <c r="A131" s="49">
        <v>113</v>
      </c>
      <c r="B131" s="50" t="s">
        <v>280</v>
      </c>
      <c r="C131" s="50" t="s">
        <v>240</v>
      </c>
      <c r="D131" s="51" t="s">
        <v>122</v>
      </c>
      <c r="E131" s="50" t="s">
        <v>269</v>
      </c>
      <c r="F131" s="52">
        <f t="shared" si="26"/>
        <v>40000</v>
      </c>
      <c r="G131" s="50" t="s">
        <v>280</v>
      </c>
      <c r="H131" s="66">
        <v>20</v>
      </c>
      <c r="I131" s="53">
        <v>2000</v>
      </c>
      <c r="J131" s="53">
        <f t="shared" si="27"/>
        <v>40000</v>
      </c>
      <c r="K131" s="53">
        <v>0</v>
      </c>
      <c r="L131" s="53">
        <v>0</v>
      </c>
      <c r="M131" s="53">
        <f t="shared" si="22"/>
        <v>40000</v>
      </c>
      <c r="N131" s="54">
        <f t="shared" si="23"/>
        <v>40000</v>
      </c>
      <c r="O131" s="55">
        <v>45444</v>
      </c>
      <c r="P131" s="51" t="s">
        <v>182</v>
      </c>
    </row>
    <row r="132" spans="1:16" ht="38.25" x14ac:dyDescent="0.25">
      <c r="A132" s="58">
        <v>114</v>
      </c>
      <c r="B132" s="76" t="s">
        <v>281</v>
      </c>
      <c r="C132" s="76" t="s">
        <v>240</v>
      </c>
      <c r="D132" s="75" t="s">
        <v>122</v>
      </c>
      <c r="E132" s="76" t="s">
        <v>269</v>
      </c>
      <c r="F132" s="78">
        <f t="shared" si="26"/>
        <v>40000</v>
      </c>
      <c r="G132" s="76" t="s">
        <v>281</v>
      </c>
      <c r="H132" s="84">
        <v>20</v>
      </c>
      <c r="I132" s="79">
        <v>2000</v>
      </c>
      <c r="J132" s="79">
        <f t="shared" si="27"/>
        <v>40000</v>
      </c>
      <c r="K132" s="79">
        <v>0</v>
      </c>
      <c r="L132" s="79">
        <v>0</v>
      </c>
      <c r="M132" s="79">
        <f t="shared" si="22"/>
        <v>40000</v>
      </c>
      <c r="N132" s="80">
        <f t="shared" si="23"/>
        <v>40000</v>
      </c>
      <c r="O132" s="81">
        <v>45444</v>
      </c>
      <c r="P132" s="75"/>
    </row>
    <row r="133" spans="1:16" ht="38.25" x14ac:dyDescent="0.25">
      <c r="A133" s="58">
        <v>115</v>
      </c>
      <c r="B133" s="76" t="s">
        <v>282</v>
      </c>
      <c r="C133" s="76" t="s">
        <v>240</v>
      </c>
      <c r="D133" s="75" t="s">
        <v>122</v>
      </c>
      <c r="E133" s="76" t="s">
        <v>267</v>
      </c>
      <c r="F133" s="78">
        <f t="shared" si="26"/>
        <v>40000</v>
      </c>
      <c r="G133" s="76" t="s">
        <v>282</v>
      </c>
      <c r="H133" s="75">
        <v>20</v>
      </c>
      <c r="I133" s="79">
        <v>2000</v>
      </c>
      <c r="J133" s="79">
        <f t="shared" si="27"/>
        <v>40000</v>
      </c>
      <c r="K133" s="79">
        <v>0</v>
      </c>
      <c r="L133" s="79">
        <v>0</v>
      </c>
      <c r="M133" s="79">
        <f t="shared" si="22"/>
        <v>40000</v>
      </c>
      <c r="N133" s="80">
        <f t="shared" si="23"/>
        <v>40000</v>
      </c>
      <c r="O133" s="81">
        <v>45444</v>
      </c>
      <c r="P133" s="75"/>
    </row>
    <row r="134" spans="1:16" ht="25.5" x14ac:dyDescent="0.25">
      <c r="A134" s="58">
        <v>116</v>
      </c>
      <c r="B134" s="75" t="s">
        <v>183</v>
      </c>
      <c r="C134" s="76" t="s">
        <v>283</v>
      </c>
      <c r="D134" s="75" t="s">
        <v>284</v>
      </c>
      <c r="E134" s="77" t="s">
        <v>285</v>
      </c>
      <c r="F134" s="78">
        <v>72200</v>
      </c>
      <c r="G134" s="76" t="s">
        <v>183</v>
      </c>
      <c r="H134" s="75">
        <v>6</v>
      </c>
      <c r="I134" s="79">
        <v>6300</v>
      </c>
      <c r="J134" s="79">
        <f t="shared" si="27"/>
        <v>37800</v>
      </c>
      <c r="K134" s="79">
        <v>6000</v>
      </c>
      <c r="L134" s="79">
        <v>28400</v>
      </c>
      <c r="M134" s="79">
        <f t="shared" si="22"/>
        <v>72200</v>
      </c>
      <c r="N134" s="80">
        <f t="shared" si="23"/>
        <v>72200</v>
      </c>
      <c r="O134" s="81">
        <v>45444</v>
      </c>
      <c r="P134" s="75"/>
    </row>
    <row r="135" spans="1:16" ht="38.25" x14ac:dyDescent="0.25">
      <c r="A135" s="58">
        <v>117</v>
      </c>
      <c r="B135" s="76" t="s">
        <v>286</v>
      </c>
      <c r="C135" s="76" t="s">
        <v>240</v>
      </c>
      <c r="D135" s="75" t="s">
        <v>122</v>
      </c>
      <c r="E135" s="76" t="s">
        <v>267</v>
      </c>
      <c r="F135" s="78">
        <f>H135*I135</f>
        <v>40000</v>
      </c>
      <c r="G135" s="76" t="s">
        <v>286</v>
      </c>
      <c r="H135" s="75">
        <v>20</v>
      </c>
      <c r="I135" s="79">
        <v>2000</v>
      </c>
      <c r="J135" s="79">
        <f t="shared" si="27"/>
        <v>40000</v>
      </c>
      <c r="K135" s="79">
        <v>0</v>
      </c>
      <c r="L135" s="79">
        <v>0</v>
      </c>
      <c r="M135" s="79">
        <f t="shared" si="22"/>
        <v>40000</v>
      </c>
      <c r="N135" s="80">
        <f t="shared" si="23"/>
        <v>40000</v>
      </c>
      <c r="O135" s="81">
        <v>45444</v>
      </c>
      <c r="P135" s="75"/>
    </row>
    <row r="136" spans="1:16" ht="38.25" x14ac:dyDescent="0.25">
      <c r="A136" s="49">
        <v>118</v>
      </c>
      <c r="B136" s="50" t="s">
        <v>287</v>
      </c>
      <c r="C136" s="50" t="s">
        <v>240</v>
      </c>
      <c r="D136" s="51" t="s">
        <v>122</v>
      </c>
      <c r="E136" s="50" t="s">
        <v>250</v>
      </c>
      <c r="F136" s="52">
        <f>H136*I136</f>
        <v>6000</v>
      </c>
      <c r="G136" s="50" t="s">
        <v>287</v>
      </c>
      <c r="H136" s="51">
        <v>3</v>
      </c>
      <c r="I136" s="53">
        <v>2000</v>
      </c>
      <c r="J136" s="53">
        <f t="shared" si="27"/>
        <v>6000</v>
      </c>
      <c r="K136" s="53">
        <v>0</v>
      </c>
      <c r="L136" s="53">
        <v>0</v>
      </c>
      <c r="M136" s="53">
        <f t="shared" si="22"/>
        <v>6000</v>
      </c>
      <c r="N136" s="54">
        <f t="shared" si="23"/>
        <v>6000</v>
      </c>
      <c r="O136" s="55">
        <v>45444</v>
      </c>
      <c r="P136" s="51" t="s">
        <v>182</v>
      </c>
    </row>
    <row r="137" spans="1:16" ht="38.25" x14ac:dyDescent="0.25">
      <c r="A137" s="49">
        <v>119</v>
      </c>
      <c r="B137" s="50" t="s">
        <v>288</v>
      </c>
      <c r="C137" s="50" t="s">
        <v>240</v>
      </c>
      <c r="D137" s="51" t="s">
        <v>122</v>
      </c>
      <c r="E137" s="74" t="s">
        <v>246</v>
      </c>
      <c r="F137" s="52">
        <f>H137*I137</f>
        <v>30000</v>
      </c>
      <c r="G137" s="50" t="s">
        <v>288</v>
      </c>
      <c r="H137" s="51">
        <v>15</v>
      </c>
      <c r="I137" s="53">
        <v>2000</v>
      </c>
      <c r="J137" s="53">
        <f t="shared" si="27"/>
        <v>30000</v>
      </c>
      <c r="K137" s="53">
        <v>0</v>
      </c>
      <c r="L137" s="53">
        <v>0</v>
      </c>
      <c r="M137" s="53">
        <f t="shared" si="22"/>
        <v>30000</v>
      </c>
      <c r="N137" s="54">
        <f t="shared" si="23"/>
        <v>30000</v>
      </c>
      <c r="O137" s="55">
        <v>45444</v>
      </c>
      <c r="P137" s="51" t="s">
        <v>182</v>
      </c>
    </row>
    <row r="138" spans="1:16" ht="38.25" x14ac:dyDescent="0.25">
      <c r="A138" s="49">
        <v>120</v>
      </c>
      <c r="B138" s="50" t="s">
        <v>289</v>
      </c>
      <c r="C138" s="50" t="s">
        <v>240</v>
      </c>
      <c r="D138" s="51" t="s">
        <v>122</v>
      </c>
      <c r="E138" s="50" t="s">
        <v>290</v>
      </c>
      <c r="F138" s="52">
        <f>H138*I138</f>
        <v>40000</v>
      </c>
      <c r="G138" s="50" t="s">
        <v>289</v>
      </c>
      <c r="H138" s="66">
        <v>20</v>
      </c>
      <c r="I138" s="53">
        <v>2000</v>
      </c>
      <c r="J138" s="53">
        <f t="shared" si="27"/>
        <v>40000</v>
      </c>
      <c r="K138" s="53">
        <v>0</v>
      </c>
      <c r="L138" s="53">
        <v>0</v>
      </c>
      <c r="M138" s="53">
        <f t="shared" si="22"/>
        <v>40000</v>
      </c>
      <c r="N138" s="54">
        <f t="shared" si="23"/>
        <v>40000</v>
      </c>
      <c r="O138" s="55">
        <v>45444</v>
      </c>
      <c r="P138" s="51" t="s">
        <v>182</v>
      </c>
    </row>
    <row r="139" spans="1:16" ht="25.5" x14ac:dyDescent="0.25">
      <c r="A139" s="58">
        <v>121</v>
      </c>
      <c r="B139" s="75" t="s">
        <v>291</v>
      </c>
      <c r="C139" s="76" t="s">
        <v>278</v>
      </c>
      <c r="D139" s="75" t="s">
        <v>176</v>
      </c>
      <c r="E139" s="76" t="s">
        <v>292</v>
      </c>
      <c r="F139" s="78">
        <v>13200</v>
      </c>
      <c r="G139" s="76" t="s">
        <v>291</v>
      </c>
      <c r="H139" s="84">
        <v>1</v>
      </c>
      <c r="I139" s="79">
        <v>2000</v>
      </c>
      <c r="J139" s="79">
        <v>11200</v>
      </c>
      <c r="K139" s="79">
        <v>2000</v>
      </c>
      <c r="L139" s="79"/>
      <c r="M139" s="79">
        <f t="shared" si="22"/>
        <v>13200</v>
      </c>
      <c r="N139" s="80">
        <f t="shared" si="23"/>
        <v>13200</v>
      </c>
      <c r="O139" s="81">
        <v>45444</v>
      </c>
      <c r="P139" s="75"/>
    </row>
    <row r="140" spans="1:16" ht="38.25" x14ac:dyDescent="0.25">
      <c r="A140" s="58">
        <v>122</v>
      </c>
      <c r="B140" s="76" t="s">
        <v>291</v>
      </c>
      <c r="C140" s="76" t="s">
        <v>240</v>
      </c>
      <c r="D140" s="75" t="s">
        <v>122</v>
      </c>
      <c r="E140" s="76" t="s">
        <v>269</v>
      </c>
      <c r="F140" s="78">
        <f>H140*I140</f>
        <v>40000</v>
      </c>
      <c r="G140" s="76" t="s">
        <v>291</v>
      </c>
      <c r="H140" s="84">
        <v>20</v>
      </c>
      <c r="I140" s="79">
        <v>2000</v>
      </c>
      <c r="J140" s="79">
        <f>H140*I140</f>
        <v>40000</v>
      </c>
      <c r="K140" s="79">
        <v>0</v>
      </c>
      <c r="L140" s="79">
        <v>0</v>
      </c>
      <c r="M140" s="79">
        <f t="shared" si="22"/>
        <v>40000</v>
      </c>
      <c r="N140" s="80">
        <f t="shared" si="23"/>
        <v>40000</v>
      </c>
      <c r="O140" s="81">
        <v>45444</v>
      </c>
      <c r="P140" s="75"/>
    </row>
    <row r="141" spans="1:16" ht="38.25" x14ac:dyDescent="0.25">
      <c r="A141" s="49">
        <v>123</v>
      </c>
      <c r="B141" s="50" t="s">
        <v>120</v>
      </c>
      <c r="C141" s="50" t="s">
        <v>240</v>
      </c>
      <c r="D141" s="51" t="s">
        <v>122</v>
      </c>
      <c r="E141" s="50" t="s">
        <v>250</v>
      </c>
      <c r="F141" s="52">
        <f>H141*I141</f>
        <v>20000</v>
      </c>
      <c r="G141" s="50" t="s">
        <v>120</v>
      </c>
      <c r="H141" s="51">
        <v>10</v>
      </c>
      <c r="I141" s="53">
        <v>2000</v>
      </c>
      <c r="J141" s="53">
        <f>H141*I141</f>
        <v>20000</v>
      </c>
      <c r="K141" s="53">
        <v>0</v>
      </c>
      <c r="L141" s="53">
        <v>0</v>
      </c>
      <c r="M141" s="53">
        <f t="shared" si="22"/>
        <v>20000</v>
      </c>
      <c r="N141" s="54">
        <f t="shared" si="23"/>
        <v>20000</v>
      </c>
      <c r="O141" s="55">
        <v>45444</v>
      </c>
      <c r="P141" s="51" t="s">
        <v>182</v>
      </c>
    </row>
    <row r="142" spans="1:16" ht="25.5" x14ac:dyDescent="0.25">
      <c r="A142" s="49">
        <v>124</v>
      </c>
      <c r="B142" s="51" t="s">
        <v>293</v>
      </c>
      <c r="C142" s="50" t="s">
        <v>243</v>
      </c>
      <c r="D142" s="51" t="s">
        <v>180</v>
      </c>
      <c r="E142" s="65" t="s">
        <v>244</v>
      </c>
      <c r="F142" s="52">
        <v>67800</v>
      </c>
      <c r="G142" s="50" t="s">
        <v>293</v>
      </c>
      <c r="H142" s="51">
        <v>6</v>
      </c>
      <c r="I142" s="53">
        <v>6300</v>
      </c>
      <c r="J142" s="53">
        <v>37800</v>
      </c>
      <c r="K142" s="53">
        <v>10000</v>
      </c>
      <c r="L142" s="53">
        <v>20000</v>
      </c>
      <c r="M142" s="53">
        <f t="shared" si="22"/>
        <v>67800</v>
      </c>
      <c r="N142" s="54">
        <f t="shared" si="23"/>
        <v>67800</v>
      </c>
      <c r="O142" s="55">
        <v>45444</v>
      </c>
      <c r="P142" s="51" t="s">
        <v>182</v>
      </c>
    </row>
    <row r="143" spans="1:16" ht="25.5" x14ac:dyDescent="0.25">
      <c r="A143" s="49">
        <v>125</v>
      </c>
      <c r="B143" s="51" t="s">
        <v>294</v>
      </c>
      <c r="C143" s="50" t="s">
        <v>295</v>
      </c>
      <c r="D143" s="51" t="s">
        <v>180</v>
      </c>
      <c r="E143" s="74" t="s">
        <v>296</v>
      </c>
      <c r="F143" s="52">
        <f>J143+K143</f>
        <v>97200</v>
      </c>
      <c r="G143" s="50" t="s">
        <v>294</v>
      </c>
      <c r="H143" s="51">
        <v>6</v>
      </c>
      <c r="I143" s="53">
        <v>11200</v>
      </c>
      <c r="J143" s="53">
        <f>H143*I143</f>
        <v>67200</v>
      </c>
      <c r="K143" s="53">
        <v>30000</v>
      </c>
      <c r="L143" s="53"/>
      <c r="M143" s="53">
        <f t="shared" si="22"/>
        <v>97200</v>
      </c>
      <c r="N143" s="54">
        <f t="shared" ref="N143:N171" si="28">M143</f>
        <v>97200</v>
      </c>
      <c r="O143" s="55">
        <v>45505</v>
      </c>
      <c r="P143" s="51" t="s">
        <v>182</v>
      </c>
    </row>
    <row r="144" spans="1:16" ht="38.25" x14ac:dyDescent="0.25">
      <c r="A144" s="49">
        <v>126</v>
      </c>
      <c r="B144" s="50" t="s">
        <v>294</v>
      </c>
      <c r="C144" s="50" t="s">
        <v>240</v>
      </c>
      <c r="D144" s="51" t="s">
        <v>122</v>
      </c>
      <c r="E144" s="50" t="s">
        <v>297</v>
      </c>
      <c r="F144" s="52">
        <f>H144*I144</f>
        <v>40000</v>
      </c>
      <c r="G144" s="50" t="s">
        <v>294</v>
      </c>
      <c r="H144" s="51">
        <v>20</v>
      </c>
      <c r="I144" s="53">
        <v>2000</v>
      </c>
      <c r="J144" s="53">
        <f>H144*I144</f>
        <v>40000</v>
      </c>
      <c r="K144" s="53">
        <v>0</v>
      </c>
      <c r="L144" s="53">
        <v>0</v>
      </c>
      <c r="M144" s="53">
        <f t="shared" si="22"/>
        <v>40000</v>
      </c>
      <c r="N144" s="54">
        <f t="shared" si="28"/>
        <v>40000</v>
      </c>
      <c r="O144" s="55">
        <v>45505</v>
      </c>
      <c r="P144" s="51" t="s">
        <v>182</v>
      </c>
    </row>
    <row r="145" spans="1:16" ht="38.25" x14ac:dyDescent="0.25">
      <c r="A145" s="49">
        <v>127</v>
      </c>
      <c r="B145" s="50" t="s">
        <v>298</v>
      </c>
      <c r="C145" s="50" t="s">
        <v>240</v>
      </c>
      <c r="D145" s="51" t="s">
        <v>122</v>
      </c>
      <c r="E145" s="50" t="s">
        <v>250</v>
      </c>
      <c r="F145" s="52">
        <f t="shared" ref="F145:F150" si="29">H145*I145</f>
        <v>20000</v>
      </c>
      <c r="G145" s="50" t="s">
        <v>298</v>
      </c>
      <c r="H145" s="51">
        <v>10</v>
      </c>
      <c r="I145" s="53">
        <v>2000</v>
      </c>
      <c r="J145" s="53">
        <f t="shared" ref="J145:J150" si="30">H145*I145</f>
        <v>20000</v>
      </c>
      <c r="K145" s="53">
        <v>0</v>
      </c>
      <c r="L145" s="53">
        <v>0</v>
      </c>
      <c r="M145" s="53">
        <f t="shared" si="22"/>
        <v>20000</v>
      </c>
      <c r="N145" s="54">
        <f t="shared" si="28"/>
        <v>20000</v>
      </c>
      <c r="O145" s="55">
        <v>45505</v>
      </c>
      <c r="P145" s="51" t="s">
        <v>182</v>
      </c>
    </row>
    <row r="146" spans="1:16" ht="38.25" x14ac:dyDescent="0.25">
      <c r="A146" s="58">
        <v>128</v>
      </c>
      <c r="B146" s="76" t="s">
        <v>299</v>
      </c>
      <c r="C146" s="76" t="s">
        <v>240</v>
      </c>
      <c r="D146" s="75" t="s">
        <v>122</v>
      </c>
      <c r="E146" s="76" t="s">
        <v>300</v>
      </c>
      <c r="F146" s="78">
        <f t="shared" si="29"/>
        <v>40000</v>
      </c>
      <c r="G146" s="76" t="s">
        <v>299</v>
      </c>
      <c r="H146" s="75">
        <v>20</v>
      </c>
      <c r="I146" s="79">
        <v>2000</v>
      </c>
      <c r="J146" s="79">
        <f t="shared" si="30"/>
        <v>40000</v>
      </c>
      <c r="K146" s="79">
        <v>0</v>
      </c>
      <c r="L146" s="79">
        <v>0</v>
      </c>
      <c r="M146" s="79">
        <f t="shared" si="22"/>
        <v>40000</v>
      </c>
      <c r="N146" s="80">
        <f t="shared" si="28"/>
        <v>40000</v>
      </c>
      <c r="O146" s="81">
        <v>45505</v>
      </c>
      <c r="P146" s="75"/>
    </row>
    <row r="147" spans="1:16" ht="38.25" x14ac:dyDescent="0.25">
      <c r="A147" s="49">
        <v>129</v>
      </c>
      <c r="B147" s="50" t="s">
        <v>301</v>
      </c>
      <c r="C147" s="50" t="s">
        <v>240</v>
      </c>
      <c r="D147" s="51" t="s">
        <v>122</v>
      </c>
      <c r="E147" s="50" t="s">
        <v>250</v>
      </c>
      <c r="F147" s="52">
        <f t="shared" si="29"/>
        <v>40000</v>
      </c>
      <c r="G147" s="50" t="s">
        <v>302</v>
      </c>
      <c r="H147" s="66">
        <v>20</v>
      </c>
      <c r="I147" s="53">
        <v>2000</v>
      </c>
      <c r="J147" s="53">
        <f t="shared" si="30"/>
        <v>40000</v>
      </c>
      <c r="K147" s="53">
        <v>0</v>
      </c>
      <c r="L147" s="53">
        <v>0</v>
      </c>
      <c r="M147" s="53">
        <f t="shared" si="22"/>
        <v>40000</v>
      </c>
      <c r="N147" s="54">
        <f t="shared" si="28"/>
        <v>40000</v>
      </c>
      <c r="O147" s="55">
        <v>45505</v>
      </c>
      <c r="P147" s="51" t="s">
        <v>182</v>
      </c>
    </row>
    <row r="148" spans="1:16" ht="51" x14ac:dyDescent="0.25">
      <c r="A148" s="49">
        <v>130</v>
      </c>
      <c r="B148" s="51" t="s">
        <v>303</v>
      </c>
      <c r="C148" s="50" t="s">
        <v>261</v>
      </c>
      <c r="D148" s="51" t="s">
        <v>254</v>
      </c>
      <c r="E148" s="74" t="s">
        <v>262</v>
      </c>
      <c r="F148" s="52">
        <f t="shared" si="29"/>
        <v>22400</v>
      </c>
      <c r="G148" s="50" t="s">
        <v>303</v>
      </c>
      <c r="H148" s="51">
        <v>2</v>
      </c>
      <c r="I148" s="53">
        <v>11200</v>
      </c>
      <c r="J148" s="53">
        <f t="shared" si="30"/>
        <v>22400</v>
      </c>
      <c r="K148" s="53">
        <v>5000</v>
      </c>
      <c r="L148" s="53"/>
      <c r="M148" s="53">
        <f t="shared" si="22"/>
        <v>27400</v>
      </c>
      <c r="N148" s="54">
        <f t="shared" si="28"/>
        <v>27400</v>
      </c>
      <c r="O148" s="55">
        <v>45505</v>
      </c>
      <c r="P148" s="51" t="s">
        <v>182</v>
      </c>
    </row>
    <row r="149" spans="1:16" ht="38.25" x14ac:dyDescent="0.25">
      <c r="A149" s="58">
        <v>131</v>
      </c>
      <c r="B149" s="76" t="s">
        <v>304</v>
      </c>
      <c r="C149" s="76" t="s">
        <v>240</v>
      </c>
      <c r="D149" s="75" t="s">
        <v>122</v>
      </c>
      <c r="E149" s="76" t="s">
        <v>269</v>
      </c>
      <c r="F149" s="78">
        <f t="shared" si="29"/>
        <v>40000</v>
      </c>
      <c r="G149" s="76" t="s">
        <v>304</v>
      </c>
      <c r="H149" s="84">
        <v>20</v>
      </c>
      <c r="I149" s="79">
        <v>2000</v>
      </c>
      <c r="J149" s="79">
        <f t="shared" si="30"/>
        <v>40000</v>
      </c>
      <c r="K149" s="79">
        <v>0</v>
      </c>
      <c r="L149" s="79">
        <v>0</v>
      </c>
      <c r="M149" s="79">
        <f t="shared" si="22"/>
        <v>40000</v>
      </c>
      <c r="N149" s="80">
        <f t="shared" si="28"/>
        <v>40000</v>
      </c>
      <c r="O149" s="81">
        <v>45505</v>
      </c>
      <c r="P149" s="75"/>
    </row>
    <row r="150" spans="1:16" ht="38.25" x14ac:dyDescent="0.25">
      <c r="A150" s="58">
        <v>132</v>
      </c>
      <c r="B150" s="76" t="s">
        <v>305</v>
      </c>
      <c r="C150" s="76" t="s">
        <v>240</v>
      </c>
      <c r="D150" s="75" t="s">
        <v>122</v>
      </c>
      <c r="E150" s="76" t="s">
        <v>250</v>
      </c>
      <c r="F150" s="78">
        <f t="shared" si="29"/>
        <v>20000</v>
      </c>
      <c r="G150" s="76" t="s">
        <v>305</v>
      </c>
      <c r="H150" s="75">
        <v>10</v>
      </c>
      <c r="I150" s="79">
        <v>2000</v>
      </c>
      <c r="J150" s="79">
        <f t="shared" si="30"/>
        <v>20000</v>
      </c>
      <c r="K150" s="79">
        <v>0</v>
      </c>
      <c r="L150" s="79">
        <v>0</v>
      </c>
      <c r="M150" s="79">
        <f t="shared" si="22"/>
        <v>20000</v>
      </c>
      <c r="N150" s="80">
        <f t="shared" si="28"/>
        <v>20000</v>
      </c>
      <c r="O150" s="81">
        <v>45505</v>
      </c>
      <c r="P150" s="75"/>
    </row>
    <row r="151" spans="1:16" ht="38.25" x14ac:dyDescent="0.25">
      <c r="A151" s="49">
        <v>133</v>
      </c>
      <c r="B151" s="50" t="s">
        <v>306</v>
      </c>
      <c r="C151" s="50" t="s">
        <v>240</v>
      </c>
      <c r="D151" s="51" t="s">
        <v>122</v>
      </c>
      <c r="E151" s="50" t="s">
        <v>263</v>
      </c>
      <c r="F151" s="52">
        <f>H151*I151</f>
        <v>20000</v>
      </c>
      <c r="G151" s="50" t="s">
        <v>306</v>
      </c>
      <c r="H151" s="51">
        <v>10</v>
      </c>
      <c r="I151" s="53">
        <v>2000</v>
      </c>
      <c r="J151" s="53">
        <f>H151*I151</f>
        <v>20000</v>
      </c>
      <c r="K151" s="53">
        <v>0</v>
      </c>
      <c r="L151" s="53">
        <v>0</v>
      </c>
      <c r="M151" s="53">
        <f t="shared" si="22"/>
        <v>20000</v>
      </c>
      <c r="N151" s="54">
        <f t="shared" si="28"/>
        <v>20000</v>
      </c>
      <c r="O151" s="55">
        <v>45505</v>
      </c>
      <c r="P151" s="51" t="s">
        <v>182</v>
      </c>
    </row>
    <row r="152" spans="1:16" ht="25.5" x14ac:dyDescent="0.25">
      <c r="A152" s="49">
        <v>134</v>
      </c>
      <c r="B152" s="51" t="s">
        <v>307</v>
      </c>
      <c r="C152" s="50" t="s">
        <v>243</v>
      </c>
      <c r="D152" s="51" t="s">
        <v>180</v>
      </c>
      <c r="E152" s="65" t="s">
        <v>244</v>
      </c>
      <c r="F152" s="52">
        <v>97200</v>
      </c>
      <c r="G152" s="50" t="s">
        <v>307</v>
      </c>
      <c r="H152" s="51">
        <v>6</v>
      </c>
      <c r="I152" s="53">
        <v>11200</v>
      </c>
      <c r="J152" s="53">
        <v>67200</v>
      </c>
      <c r="K152" s="53">
        <v>10000</v>
      </c>
      <c r="L152" s="53">
        <v>20000</v>
      </c>
      <c r="M152" s="53">
        <f t="shared" si="22"/>
        <v>97200</v>
      </c>
      <c r="N152" s="54">
        <f t="shared" si="28"/>
        <v>97200</v>
      </c>
      <c r="O152" s="55">
        <v>45505</v>
      </c>
      <c r="P152" s="51" t="s">
        <v>182</v>
      </c>
    </row>
    <row r="153" spans="1:16" ht="38.25" x14ac:dyDescent="0.25">
      <c r="A153" s="49">
        <v>135</v>
      </c>
      <c r="B153" s="50" t="s">
        <v>308</v>
      </c>
      <c r="C153" s="50" t="s">
        <v>253</v>
      </c>
      <c r="D153" s="51" t="s">
        <v>254</v>
      </c>
      <c r="E153" s="65" t="s">
        <v>255</v>
      </c>
      <c r="F153" s="52">
        <v>83400</v>
      </c>
      <c r="G153" s="50" t="s">
        <v>308</v>
      </c>
      <c r="H153" s="51">
        <v>7</v>
      </c>
      <c r="I153" s="53">
        <v>11200</v>
      </c>
      <c r="J153" s="53">
        <f>H153*I153</f>
        <v>78400</v>
      </c>
      <c r="K153" s="53">
        <v>5000</v>
      </c>
      <c r="L153" s="53">
        <v>0</v>
      </c>
      <c r="M153" s="53">
        <f t="shared" si="22"/>
        <v>83400</v>
      </c>
      <c r="N153" s="54">
        <f t="shared" si="28"/>
        <v>83400</v>
      </c>
      <c r="O153" s="55">
        <v>45505</v>
      </c>
      <c r="P153" s="51" t="s">
        <v>256</v>
      </c>
    </row>
    <row r="154" spans="1:16" ht="38.25" x14ac:dyDescent="0.25">
      <c r="A154" s="58">
        <v>136</v>
      </c>
      <c r="B154" s="76" t="s">
        <v>155</v>
      </c>
      <c r="C154" s="76" t="s">
        <v>240</v>
      </c>
      <c r="D154" s="75" t="s">
        <v>122</v>
      </c>
      <c r="E154" s="76" t="s">
        <v>269</v>
      </c>
      <c r="F154" s="78">
        <f>H154*I154</f>
        <v>12000</v>
      </c>
      <c r="G154" s="76" t="s">
        <v>155</v>
      </c>
      <c r="H154" s="75">
        <v>6</v>
      </c>
      <c r="I154" s="79">
        <v>2000</v>
      </c>
      <c r="J154" s="79">
        <f>H154*I154</f>
        <v>12000</v>
      </c>
      <c r="K154" s="79">
        <v>0</v>
      </c>
      <c r="L154" s="79">
        <v>0</v>
      </c>
      <c r="M154" s="79">
        <f t="shared" si="22"/>
        <v>12000</v>
      </c>
      <c r="N154" s="80">
        <f t="shared" si="28"/>
        <v>12000</v>
      </c>
      <c r="O154" s="81">
        <v>45505</v>
      </c>
      <c r="P154" s="75"/>
    </row>
    <row r="155" spans="1:16" ht="25.5" x14ac:dyDescent="0.25">
      <c r="A155" s="49">
        <v>137</v>
      </c>
      <c r="B155" s="50" t="s">
        <v>309</v>
      </c>
      <c r="C155" s="50" t="s">
        <v>243</v>
      </c>
      <c r="D155" s="51" t="s">
        <v>180</v>
      </c>
      <c r="E155" s="65" t="s">
        <v>244</v>
      </c>
      <c r="F155" s="52">
        <v>67800</v>
      </c>
      <c r="G155" s="50" t="s">
        <v>309</v>
      </c>
      <c r="H155" s="51">
        <v>6</v>
      </c>
      <c r="I155" s="53">
        <v>6300</v>
      </c>
      <c r="J155" s="53">
        <v>37800</v>
      </c>
      <c r="K155" s="53">
        <v>10000</v>
      </c>
      <c r="L155" s="53">
        <v>20000</v>
      </c>
      <c r="M155" s="53">
        <f t="shared" si="22"/>
        <v>67800</v>
      </c>
      <c r="N155" s="54">
        <f t="shared" si="28"/>
        <v>67800</v>
      </c>
      <c r="O155" s="55">
        <v>45505</v>
      </c>
      <c r="P155" s="51" t="s">
        <v>182</v>
      </c>
    </row>
    <row r="156" spans="1:16" ht="38.25" x14ac:dyDescent="0.25">
      <c r="A156" s="58">
        <v>138</v>
      </c>
      <c r="B156" s="76" t="s">
        <v>310</v>
      </c>
      <c r="C156" s="76" t="s">
        <v>240</v>
      </c>
      <c r="D156" s="75" t="s">
        <v>122</v>
      </c>
      <c r="E156" s="76" t="s">
        <v>269</v>
      </c>
      <c r="F156" s="78">
        <f t="shared" ref="F156:F161" si="31">H156*I156</f>
        <v>40000</v>
      </c>
      <c r="G156" s="76" t="s">
        <v>310</v>
      </c>
      <c r="H156" s="84">
        <v>20</v>
      </c>
      <c r="I156" s="79">
        <v>2000</v>
      </c>
      <c r="J156" s="79">
        <f t="shared" ref="J156:J161" si="32">H156*I156</f>
        <v>40000</v>
      </c>
      <c r="K156" s="79">
        <v>0</v>
      </c>
      <c r="L156" s="79">
        <v>0</v>
      </c>
      <c r="M156" s="79">
        <f t="shared" si="22"/>
        <v>40000</v>
      </c>
      <c r="N156" s="80">
        <f t="shared" si="28"/>
        <v>40000</v>
      </c>
      <c r="O156" s="81">
        <v>45505</v>
      </c>
      <c r="P156" s="75"/>
    </row>
    <row r="157" spans="1:16" ht="38.25" x14ac:dyDescent="0.25">
      <c r="A157" s="49">
        <v>139</v>
      </c>
      <c r="B157" s="50" t="s">
        <v>311</v>
      </c>
      <c r="C157" s="50" t="s">
        <v>240</v>
      </c>
      <c r="D157" s="51" t="s">
        <v>122</v>
      </c>
      <c r="E157" s="50" t="s">
        <v>250</v>
      </c>
      <c r="F157" s="52">
        <f t="shared" si="31"/>
        <v>20000</v>
      </c>
      <c r="G157" s="50" t="s">
        <v>311</v>
      </c>
      <c r="H157" s="51">
        <v>10</v>
      </c>
      <c r="I157" s="53">
        <v>2000</v>
      </c>
      <c r="J157" s="53">
        <f t="shared" si="32"/>
        <v>20000</v>
      </c>
      <c r="K157" s="53">
        <v>0</v>
      </c>
      <c r="L157" s="53">
        <v>0</v>
      </c>
      <c r="M157" s="53">
        <f t="shared" si="22"/>
        <v>20000</v>
      </c>
      <c r="N157" s="54">
        <f t="shared" si="28"/>
        <v>20000</v>
      </c>
      <c r="O157" s="55">
        <v>45505</v>
      </c>
      <c r="P157" s="51" t="s">
        <v>182</v>
      </c>
    </row>
    <row r="158" spans="1:16" ht="38.25" x14ac:dyDescent="0.25">
      <c r="A158" s="58">
        <v>140</v>
      </c>
      <c r="B158" s="76" t="s">
        <v>312</v>
      </c>
      <c r="C158" s="76" t="s">
        <v>240</v>
      </c>
      <c r="D158" s="75" t="s">
        <v>122</v>
      </c>
      <c r="E158" s="76" t="s">
        <v>269</v>
      </c>
      <c r="F158" s="78">
        <f t="shared" si="31"/>
        <v>6000</v>
      </c>
      <c r="G158" s="76" t="s">
        <v>312</v>
      </c>
      <c r="H158" s="75">
        <v>3</v>
      </c>
      <c r="I158" s="79">
        <v>2000</v>
      </c>
      <c r="J158" s="79">
        <f t="shared" si="32"/>
        <v>6000</v>
      </c>
      <c r="K158" s="79">
        <v>0</v>
      </c>
      <c r="L158" s="79">
        <v>0</v>
      </c>
      <c r="M158" s="79">
        <f t="shared" si="22"/>
        <v>6000</v>
      </c>
      <c r="N158" s="80">
        <f t="shared" si="28"/>
        <v>6000</v>
      </c>
      <c r="O158" s="81">
        <v>45505</v>
      </c>
      <c r="P158" s="75"/>
    </row>
    <row r="159" spans="1:16" ht="38.25" x14ac:dyDescent="0.25">
      <c r="A159" s="49">
        <v>141</v>
      </c>
      <c r="B159" s="50" t="s">
        <v>154</v>
      </c>
      <c r="C159" s="50" t="s">
        <v>240</v>
      </c>
      <c r="D159" s="51" t="s">
        <v>122</v>
      </c>
      <c r="E159" s="50" t="s">
        <v>269</v>
      </c>
      <c r="F159" s="52">
        <f t="shared" si="31"/>
        <v>34000</v>
      </c>
      <c r="G159" s="50" t="s">
        <v>154</v>
      </c>
      <c r="H159" s="51">
        <v>17</v>
      </c>
      <c r="I159" s="53">
        <v>2000</v>
      </c>
      <c r="J159" s="53">
        <f t="shared" si="32"/>
        <v>34000</v>
      </c>
      <c r="K159" s="53">
        <v>0</v>
      </c>
      <c r="L159" s="53">
        <v>0</v>
      </c>
      <c r="M159" s="53">
        <f t="shared" si="22"/>
        <v>34000</v>
      </c>
      <c r="N159" s="54">
        <f t="shared" si="28"/>
        <v>34000</v>
      </c>
      <c r="O159" s="55">
        <v>45505</v>
      </c>
      <c r="P159" s="51" t="s">
        <v>182</v>
      </c>
    </row>
    <row r="160" spans="1:16" ht="38.25" x14ac:dyDescent="0.25">
      <c r="A160" s="49">
        <v>142</v>
      </c>
      <c r="B160" s="50" t="s">
        <v>313</v>
      </c>
      <c r="C160" s="50" t="s">
        <v>240</v>
      </c>
      <c r="D160" s="51" t="s">
        <v>122</v>
      </c>
      <c r="E160" s="74" t="s">
        <v>246</v>
      </c>
      <c r="F160" s="52">
        <f t="shared" si="31"/>
        <v>30000</v>
      </c>
      <c r="G160" s="50" t="s">
        <v>313</v>
      </c>
      <c r="H160" s="51">
        <v>15</v>
      </c>
      <c r="I160" s="53">
        <v>2000</v>
      </c>
      <c r="J160" s="53">
        <f t="shared" si="32"/>
        <v>30000</v>
      </c>
      <c r="K160" s="53">
        <v>0</v>
      </c>
      <c r="L160" s="53">
        <v>0</v>
      </c>
      <c r="M160" s="53">
        <f t="shared" si="22"/>
        <v>30000</v>
      </c>
      <c r="N160" s="54">
        <f t="shared" si="28"/>
        <v>30000</v>
      </c>
      <c r="O160" s="55">
        <v>45505</v>
      </c>
      <c r="P160" s="51" t="s">
        <v>182</v>
      </c>
    </row>
    <row r="161" spans="1:16" ht="38.25" x14ac:dyDescent="0.25">
      <c r="A161" s="58">
        <v>143</v>
      </c>
      <c r="B161" s="76" t="s">
        <v>314</v>
      </c>
      <c r="C161" s="76" t="s">
        <v>240</v>
      </c>
      <c r="D161" s="75" t="s">
        <v>122</v>
      </c>
      <c r="E161" s="76" t="s">
        <v>269</v>
      </c>
      <c r="F161" s="78">
        <f t="shared" si="31"/>
        <v>40000</v>
      </c>
      <c r="G161" s="76" t="s">
        <v>314</v>
      </c>
      <c r="H161" s="84">
        <v>20</v>
      </c>
      <c r="I161" s="79">
        <v>2000</v>
      </c>
      <c r="J161" s="79">
        <f t="shared" si="32"/>
        <v>40000</v>
      </c>
      <c r="K161" s="79">
        <v>0</v>
      </c>
      <c r="L161" s="79">
        <v>0</v>
      </c>
      <c r="M161" s="79">
        <f t="shared" si="22"/>
        <v>40000</v>
      </c>
      <c r="N161" s="80">
        <f t="shared" si="28"/>
        <v>40000</v>
      </c>
      <c r="O161" s="81">
        <v>45505</v>
      </c>
      <c r="P161" s="75"/>
    </row>
    <row r="162" spans="1:16" ht="38.25" x14ac:dyDescent="0.25">
      <c r="A162" s="58">
        <v>144</v>
      </c>
      <c r="B162" s="76" t="s">
        <v>315</v>
      </c>
      <c r="C162" s="76" t="s">
        <v>240</v>
      </c>
      <c r="D162" s="75" t="s">
        <v>122</v>
      </c>
      <c r="E162" s="76" t="s">
        <v>290</v>
      </c>
      <c r="F162" s="78">
        <f>H162*I162</f>
        <v>40000</v>
      </c>
      <c r="G162" s="76" t="s">
        <v>315</v>
      </c>
      <c r="H162" s="84">
        <v>20</v>
      </c>
      <c r="I162" s="79">
        <v>2000</v>
      </c>
      <c r="J162" s="79">
        <f>H162*I162</f>
        <v>40000</v>
      </c>
      <c r="K162" s="79">
        <v>0</v>
      </c>
      <c r="L162" s="79">
        <v>0</v>
      </c>
      <c r="M162" s="79">
        <f t="shared" si="22"/>
        <v>40000</v>
      </c>
      <c r="N162" s="80">
        <f t="shared" si="28"/>
        <v>40000</v>
      </c>
      <c r="O162" s="81">
        <v>45505</v>
      </c>
      <c r="P162" s="75"/>
    </row>
    <row r="163" spans="1:16" ht="25.5" x14ac:dyDescent="0.25">
      <c r="A163" s="49">
        <v>145</v>
      </c>
      <c r="B163" s="51" t="s">
        <v>316</v>
      </c>
      <c r="C163" s="50" t="s">
        <v>243</v>
      </c>
      <c r="D163" s="51" t="s">
        <v>180</v>
      </c>
      <c r="E163" s="65" t="s">
        <v>244</v>
      </c>
      <c r="F163" s="52">
        <v>97200</v>
      </c>
      <c r="G163" s="50" t="s">
        <v>316</v>
      </c>
      <c r="H163" s="51">
        <v>6</v>
      </c>
      <c r="I163" s="53">
        <v>11200</v>
      </c>
      <c r="J163" s="53">
        <v>67200</v>
      </c>
      <c r="K163" s="53">
        <v>10000</v>
      </c>
      <c r="L163" s="53">
        <v>20000</v>
      </c>
      <c r="M163" s="53">
        <f t="shared" si="22"/>
        <v>97200</v>
      </c>
      <c r="N163" s="54">
        <f t="shared" si="28"/>
        <v>97200</v>
      </c>
      <c r="O163" s="55">
        <v>45505</v>
      </c>
      <c r="P163" s="51" t="s">
        <v>182</v>
      </c>
    </row>
    <row r="164" spans="1:16" ht="38.25" x14ac:dyDescent="0.25">
      <c r="A164" s="49">
        <v>146</v>
      </c>
      <c r="B164" s="50" t="s">
        <v>317</v>
      </c>
      <c r="C164" s="50" t="s">
        <v>240</v>
      </c>
      <c r="D164" s="51" t="s">
        <v>122</v>
      </c>
      <c r="E164" s="50" t="s">
        <v>250</v>
      </c>
      <c r="F164" s="52">
        <f>H164*I164</f>
        <v>20000</v>
      </c>
      <c r="G164" s="50" t="s">
        <v>317</v>
      </c>
      <c r="H164" s="51">
        <v>10</v>
      </c>
      <c r="I164" s="53">
        <v>2000</v>
      </c>
      <c r="J164" s="53">
        <f>H164*I164</f>
        <v>20000</v>
      </c>
      <c r="K164" s="53">
        <v>0</v>
      </c>
      <c r="L164" s="53">
        <v>0</v>
      </c>
      <c r="M164" s="53">
        <f t="shared" si="22"/>
        <v>20000</v>
      </c>
      <c r="N164" s="54">
        <f t="shared" si="28"/>
        <v>20000</v>
      </c>
      <c r="O164" s="55">
        <v>45505</v>
      </c>
      <c r="P164" s="51" t="s">
        <v>182</v>
      </c>
    </row>
    <row r="165" spans="1:16" ht="38.25" x14ac:dyDescent="0.25">
      <c r="A165" s="49">
        <v>147</v>
      </c>
      <c r="B165" s="51" t="s">
        <v>205</v>
      </c>
      <c r="C165" s="50" t="s">
        <v>253</v>
      </c>
      <c r="D165" s="51" t="s">
        <v>254</v>
      </c>
      <c r="E165" s="65" t="s">
        <v>255</v>
      </c>
      <c r="F165" s="52">
        <v>83400</v>
      </c>
      <c r="G165" s="50" t="s">
        <v>205</v>
      </c>
      <c r="H165" s="51">
        <v>7</v>
      </c>
      <c r="I165" s="53">
        <v>11200</v>
      </c>
      <c r="J165" s="53">
        <f>H165*I165</f>
        <v>78400</v>
      </c>
      <c r="K165" s="53">
        <v>5000</v>
      </c>
      <c r="L165" s="53">
        <v>0</v>
      </c>
      <c r="M165" s="53">
        <f t="shared" si="22"/>
        <v>83400</v>
      </c>
      <c r="N165" s="54">
        <f t="shared" si="28"/>
        <v>83400</v>
      </c>
      <c r="O165" s="55">
        <v>45505</v>
      </c>
      <c r="P165" s="51" t="s">
        <v>256</v>
      </c>
    </row>
    <row r="166" spans="1:16" ht="25.5" x14ac:dyDescent="0.25">
      <c r="A166" s="49">
        <v>148</v>
      </c>
      <c r="B166" s="51" t="s">
        <v>318</v>
      </c>
      <c r="C166" s="50" t="s">
        <v>243</v>
      </c>
      <c r="D166" s="51" t="s">
        <v>180</v>
      </c>
      <c r="E166" s="65" t="s">
        <v>244</v>
      </c>
      <c r="F166" s="52">
        <v>67800</v>
      </c>
      <c r="G166" s="50" t="s">
        <v>318</v>
      </c>
      <c r="H166" s="51">
        <v>6</v>
      </c>
      <c r="I166" s="53">
        <v>6300</v>
      </c>
      <c r="J166" s="53">
        <v>37800</v>
      </c>
      <c r="K166" s="53">
        <v>10000</v>
      </c>
      <c r="L166" s="53">
        <v>20000</v>
      </c>
      <c r="M166" s="53">
        <f t="shared" si="22"/>
        <v>67800</v>
      </c>
      <c r="N166" s="54">
        <f t="shared" si="28"/>
        <v>67800</v>
      </c>
      <c r="O166" s="55">
        <v>45505</v>
      </c>
      <c r="P166" s="51" t="s">
        <v>182</v>
      </c>
    </row>
    <row r="167" spans="1:16" ht="25.5" x14ac:dyDescent="0.25">
      <c r="A167" s="58">
        <v>149</v>
      </c>
      <c r="B167" s="75" t="s">
        <v>178</v>
      </c>
      <c r="C167" s="76" t="s">
        <v>283</v>
      </c>
      <c r="D167" s="75" t="s">
        <v>284</v>
      </c>
      <c r="E167" s="77" t="s">
        <v>285</v>
      </c>
      <c r="F167" s="78">
        <v>72200</v>
      </c>
      <c r="G167" s="76" t="s">
        <v>178</v>
      </c>
      <c r="H167" s="75">
        <v>6</v>
      </c>
      <c r="I167" s="79">
        <v>6300</v>
      </c>
      <c r="J167" s="79">
        <f>H167*I167</f>
        <v>37800</v>
      </c>
      <c r="K167" s="79">
        <v>6000</v>
      </c>
      <c r="L167" s="79">
        <v>28400</v>
      </c>
      <c r="M167" s="79">
        <f>J167+K167+L167</f>
        <v>72200</v>
      </c>
      <c r="N167" s="80">
        <f t="shared" si="28"/>
        <v>72200</v>
      </c>
      <c r="O167" s="81">
        <v>45505</v>
      </c>
      <c r="P167" s="75"/>
    </row>
    <row r="168" spans="1:16" ht="38.25" x14ac:dyDescent="0.25">
      <c r="A168" s="58">
        <v>150</v>
      </c>
      <c r="B168" s="76" t="s">
        <v>319</v>
      </c>
      <c r="C168" s="76" t="s">
        <v>240</v>
      </c>
      <c r="D168" s="75" t="s">
        <v>122</v>
      </c>
      <c r="E168" s="76" t="s">
        <v>269</v>
      </c>
      <c r="F168" s="78">
        <f>H168*I168</f>
        <v>40000</v>
      </c>
      <c r="G168" s="76" t="s">
        <v>319</v>
      </c>
      <c r="H168" s="84">
        <v>20</v>
      </c>
      <c r="I168" s="79">
        <v>2000</v>
      </c>
      <c r="J168" s="79">
        <f>H168*I168</f>
        <v>40000</v>
      </c>
      <c r="K168" s="79">
        <v>0</v>
      </c>
      <c r="L168" s="79">
        <v>0</v>
      </c>
      <c r="M168" s="79">
        <f>J168+K168+L168</f>
        <v>40000</v>
      </c>
      <c r="N168" s="80">
        <f t="shared" si="28"/>
        <v>40000</v>
      </c>
      <c r="O168" s="81">
        <v>45505</v>
      </c>
      <c r="P168" s="75"/>
    </row>
    <row r="169" spans="1:16" ht="25.5" x14ac:dyDescent="0.25">
      <c r="A169" s="58">
        <v>151</v>
      </c>
      <c r="B169" s="75" t="s">
        <v>320</v>
      </c>
      <c r="C169" s="76" t="s">
        <v>243</v>
      </c>
      <c r="D169" s="75" t="s">
        <v>180</v>
      </c>
      <c r="E169" s="77" t="s">
        <v>244</v>
      </c>
      <c r="F169" s="78">
        <v>97200</v>
      </c>
      <c r="G169" s="76" t="s">
        <v>320</v>
      </c>
      <c r="H169" s="84">
        <v>6</v>
      </c>
      <c r="I169" s="79">
        <v>11200</v>
      </c>
      <c r="J169" s="79">
        <v>67200</v>
      </c>
      <c r="K169" s="79">
        <v>10000</v>
      </c>
      <c r="L169" s="79">
        <v>20000</v>
      </c>
      <c r="M169" s="79">
        <v>97200</v>
      </c>
      <c r="N169" s="80">
        <f t="shared" si="28"/>
        <v>97200</v>
      </c>
      <c r="O169" s="81">
        <v>45505</v>
      </c>
      <c r="P169" s="75"/>
    </row>
    <row r="170" spans="1:16" ht="51" x14ac:dyDescent="0.25">
      <c r="A170" s="49">
        <v>152</v>
      </c>
      <c r="B170" s="51" t="s">
        <v>321</v>
      </c>
      <c r="C170" s="50" t="s">
        <v>261</v>
      </c>
      <c r="D170" s="51" t="s">
        <v>254</v>
      </c>
      <c r="E170" s="74" t="s">
        <v>262</v>
      </c>
      <c r="F170" s="52">
        <f>H170*I170</f>
        <v>22400</v>
      </c>
      <c r="G170" s="50" t="s">
        <v>321</v>
      </c>
      <c r="H170" s="51">
        <v>2</v>
      </c>
      <c r="I170" s="53">
        <v>11200</v>
      </c>
      <c r="J170" s="53">
        <f>H170*I170</f>
        <v>22400</v>
      </c>
      <c r="K170" s="53">
        <v>5000</v>
      </c>
      <c r="L170" s="53"/>
      <c r="M170" s="53">
        <f>J170+K170+L170</f>
        <v>27400</v>
      </c>
      <c r="N170" s="54">
        <f t="shared" si="28"/>
        <v>27400</v>
      </c>
      <c r="O170" s="55">
        <v>45505</v>
      </c>
      <c r="P170" s="51" t="s">
        <v>182</v>
      </c>
    </row>
    <row r="171" spans="1:16" ht="38.25" x14ac:dyDescent="0.25">
      <c r="A171" s="58">
        <v>153</v>
      </c>
      <c r="B171" s="50" t="s">
        <v>321</v>
      </c>
      <c r="C171" s="50" t="s">
        <v>240</v>
      </c>
      <c r="D171" s="51" t="s">
        <v>122</v>
      </c>
      <c r="E171" s="50" t="s">
        <v>269</v>
      </c>
      <c r="F171" s="52">
        <f>H171*I171</f>
        <v>40000</v>
      </c>
      <c r="G171" s="50" t="s">
        <v>321</v>
      </c>
      <c r="H171" s="66">
        <v>20</v>
      </c>
      <c r="I171" s="53">
        <v>2000</v>
      </c>
      <c r="J171" s="53">
        <f>H171*I171</f>
        <v>40000</v>
      </c>
      <c r="K171" s="53">
        <v>0</v>
      </c>
      <c r="L171" s="53">
        <v>0</v>
      </c>
      <c r="M171" s="53">
        <f>J171+K171+L171</f>
        <v>40000</v>
      </c>
      <c r="N171" s="54">
        <f t="shared" si="28"/>
        <v>40000</v>
      </c>
      <c r="O171" s="55">
        <v>45505</v>
      </c>
      <c r="P171" s="51" t="s">
        <v>182</v>
      </c>
    </row>
    <row r="172" spans="1:16" x14ac:dyDescent="0.25">
      <c r="A172" s="1"/>
      <c r="B172" s="1"/>
      <c r="C172" s="85"/>
      <c r="D172" s="85"/>
      <c r="E172" s="85"/>
      <c r="F172" s="78"/>
      <c r="G172" s="76"/>
      <c r="H172" s="75"/>
      <c r="I172" s="79"/>
      <c r="J172" s="79"/>
      <c r="K172" s="79"/>
      <c r="L172" s="79"/>
      <c r="M172" s="86">
        <f>SUM(M107:M171)</f>
        <v>2867260</v>
      </c>
      <c r="N172" s="86">
        <f>SUM(N107:N171)</f>
        <v>2867260</v>
      </c>
      <c r="O172" s="81"/>
      <c r="P172" s="75"/>
    </row>
    <row r="173" spans="1:16" x14ac:dyDescent="0.25">
      <c r="A173" s="462" t="s">
        <v>95</v>
      </c>
      <c r="B173" s="462"/>
      <c r="C173" s="75"/>
      <c r="D173" s="75"/>
      <c r="E173" s="76"/>
      <c r="F173" s="78"/>
      <c r="G173" s="76"/>
      <c r="H173" s="75"/>
      <c r="I173" s="79"/>
      <c r="J173" s="79"/>
      <c r="K173" s="79"/>
      <c r="L173" s="79"/>
      <c r="M173" s="86"/>
      <c r="N173" s="87"/>
      <c r="O173" s="81"/>
      <c r="P173" s="75"/>
    </row>
    <row r="174" spans="1:16" ht="15" x14ac:dyDescent="0.25">
      <c r="A174" s="488" t="s">
        <v>475</v>
      </c>
      <c r="B174" s="488"/>
      <c r="C174" s="488"/>
      <c r="D174" s="488"/>
      <c r="E174" s="488"/>
      <c r="F174" s="488"/>
      <c r="G174" s="488"/>
      <c r="H174" s="488"/>
      <c r="I174" s="488"/>
      <c r="J174" s="488"/>
      <c r="K174" s="488"/>
      <c r="L174" s="488"/>
      <c r="M174" s="488"/>
      <c r="N174" s="488"/>
      <c r="O174" s="488"/>
      <c r="P174" s="488"/>
    </row>
    <row r="175" spans="1:16" x14ac:dyDescent="0.25">
      <c r="A175" s="489" t="s">
        <v>106</v>
      </c>
      <c r="B175" s="490" t="s">
        <v>107</v>
      </c>
      <c r="C175" s="471" t="s">
        <v>108</v>
      </c>
      <c r="D175" s="471" t="s">
        <v>109</v>
      </c>
      <c r="E175" s="491" t="s">
        <v>110</v>
      </c>
      <c r="F175" s="492" t="s">
        <v>111</v>
      </c>
      <c r="G175" s="471" t="s">
        <v>112</v>
      </c>
      <c r="H175" s="489" t="s">
        <v>113</v>
      </c>
      <c r="I175" s="489"/>
      <c r="J175" s="489"/>
      <c r="K175" s="489"/>
      <c r="L175" s="88"/>
      <c r="M175" s="493" t="s">
        <v>114</v>
      </c>
      <c r="N175" s="494" t="s">
        <v>159</v>
      </c>
      <c r="O175" s="471" t="s">
        <v>160</v>
      </c>
      <c r="P175" s="471" t="s">
        <v>476</v>
      </c>
    </row>
    <row r="176" spans="1:16" ht="25.5" x14ac:dyDescent="0.25">
      <c r="A176" s="489"/>
      <c r="B176" s="490"/>
      <c r="C176" s="471"/>
      <c r="D176" s="471"/>
      <c r="E176" s="491"/>
      <c r="F176" s="492"/>
      <c r="G176" s="471"/>
      <c r="H176" s="89" t="s">
        <v>115</v>
      </c>
      <c r="I176" s="90" t="s">
        <v>116</v>
      </c>
      <c r="J176" s="90" t="s">
        <v>117</v>
      </c>
      <c r="K176" s="91" t="s">
        <v>118</v>
      </c>
      <c r="L176" s="91" t="s">
        <v>477</v>
      </c>
      <c r="M176" s="493"/>
      <c r="N176" s="494"/>
      <c r="O176" s="471"/>
      <c r="P176" s="471"/>
    </row>
    <row r="177" spans="1:16" ht="38.25" x14ac:dyDescent="0.25">
      <c r="A177" s="9">
        <v>154</v>
      </c>
      <c r="B177" s="1" t="s">
        <v>338</v>
      </c>
      <c r="C177" s="12" t="s">
        <v>478</v>
      </c>
      <c r="D177" s="12" t="s">
        <v>180</v>
      </c>
      <c r="E177" s="92" t="s">
        <v>479</v>
      </c>
      <c r="F177" s="22">
        <f>M177</f>
        <v>99000</v>
      </c>
      <c r="G177" s="68" t="s">
        <v>338</v>
      </c>
      <c r="H177" s="69">
        <v>6</v>
      </c>
      <c r="I177" s="93">
        <v>14000</v>
      </c>
      <c r="J177" s="93">
        <f>H177*I177</f>
        <v>84000</v>
      </c>
      <c r="K177" s="93">
        <v>15000</v>
      </c>
      <c r="L177" s="93">
        <v>0</v>
      </c>
      <c r="M177" s="93">
        <f>K177+J177</f>
        <v>99000</v>
      </c>
      <c r="N177" s="7">
        <f>M177</f>
        <v>99000</v>
      </c>
      <c r="O177" s="41">
        <v>45444</v>
      </c>
      <c r="P177" s="1"/>
    </row>
    <row r="178" spans="1:16" ht="25.5" x14ac:dyDescent="0.25">
      <c r="A178" s="94">
        <v>155</v>
      </c>
      <c r="B178" s="51" t="s">
        <v>480</v>
      </c>
      <c r="C178" s="50" t="s">
        <v>481</v>
      </c>
      <c r="D178" s="50" t="s">
        <v>284</v>
      </c>
      <c r="E178" s="95" t="s">
        <v>482</v>
      </c>
      <c r="F178" s="52">
        <f t="shared" ref="F178:F234" si="33">M178</f>
        <v>188000</v>
      </c>
      <c r="G178" s="50" t="s">
        <v>483</v>
      </c>
      <c r="H178" s="51">
        <v>13</v>
      </c>
      <c r="I178" s="96">
        <v>14000</v>
      </c>
      <c r="J178" s="96">
        <f t="shared" ref="J178:J234" si="34">H178*I178</f>
        <v>182000</v>
      </c>
      <c r="K178" s="96">
        <v>6000</v>
      </c>
      <c r="L178" s="96"/>
      <c r="M178" s="96">
        <f t="shared" ref="M178:M234" si="35">K178+J178</f>
        <v>188000</v>
      </c>
      <c r="N178" s="53">
        <f t="shared" ref="N178:N241" si="36">M178</f>
        <v>188000</v>
      </c>
      <c r="O178" s="55">
        <v>45444</v>
      </c>
      <c r="P178" s="51" t="s">
        <v>256</v>
      </c>
    </row>
    <row r="179" spans="1:16" ht="25.5" x14ac:dyDescent="0.25">
      <c r="A179" s="94">
        <v>156</v>
      </c>
      <c r="B179" s="51" t="s">
        <v>484</v>
      </c>
      <c r="C179" s="50" t="s">
        <v>481</v>
      </c>
      <c r="D179" s="50" t="s">
        <v>284</v>
      </c>
      <c r="E179" s="82" t="s">
        <v>485</v>
      </c>
      <c r="F179" s="52">
        <f t="shared" si="33"/>
        <v>73200</v>
      </c>
      <c r="G179" s="50" t="s">
        <v>486</v>
      </c>
      <c r="H179" s="51">
        <v>6</v>
      </c>
      <c r="I179" s="96">
        <v>11200</v>
      </c>
      <c r="J179" s="96">
        <f t="shared" si="34"/>
        <v>67200</v>
      </c>
      <c r="K179" s="96">
        <v>6000</v>
      </c>
      <c r="L179" s="96"/>
      <c r="M179" s="96">
        <f t="shared" si="35"/>
        <v>73200</v>
      </c>
      <c r="N179" s="53">
        <f t="shared" si="36"/>
        <v>73200</v>
      </c>
      <c r="O179" s="55">
        <v>45444</v>
      </c>
      <c r="P179" s="51" t="s">
        <v>256</v>
      </c>
    </row>
    <row r="180" spans="1:16" ht="25.5" x14ac:dyDescent="0.25">
      <c r="A180" s="97">
        <v>157</v>
      </c>
      <c r="B180" s="1" t="s">
        <v>487</v>
      </c>
      <c r="C180" s="12" t="s">
        <v>488</v>
      </c>
      <c r="D180" s="12" t="s">
        <v>122</v>
      </c>
      <c r="E180" s="13" t="s">
        <v>489</v>
      </c>
      <c r="F180" s="22">
        <f t="shared" si="33"/>
        <v>30800</v>
      </c>
      <c r="G180" s="12" t="s">
        <v>378</v>
      </c>
      <c r="H180" s="1">
        <v>5</v>
      </c>
      <c r="I180" s="93">
        <v>6160</v>
      </c>
      <c r="J180" s="93">
        <f t="shared" si="34"/>
        <v>30800</v>
      </c>
      <c r="K180" s="93">
        <v>0</v>
      </c>
      <c r="L180" s="93">
        <v>0</v>
      </c>
      <c r="M180" s="93">
        <f t="shared" si="35"/>
        <v>30800</v>
      </c>
      <c r="N180" s="7">
        <f t="shared" si="36"/>
        <v>30800</v>
      </c>
      <c r="O180" s="41">
        <v>45444</v>
      </c>
      <c r="P180" s="1"/>
    </row>
    <row r="181" spans="1:16" ht="25.5" x14ac:dyDescent="0.25">
      <c r="A181" s="97">
        <v>158</v>
      </c>
      <c r="B181" s="1" t="s">
        <v>274</v>
      </c>
      <c r="C181" s="12" t="s">
        <v>490</v>
      </c>
      <c r="D181" s="12" t="s">
        <v>122</v>
      </c>
      <c r="E181" s="13" t="s">
        <v>489</v>
      </c>
      <c r="F181" s="22">
        <f t="shared" si="33"/>
        <v>38500</v>
      </c>
      <c r="G181" s="12" t="s">
        <v>274</v>
      </c>
      <c r="H181" s="1">
        <v>5</v>
      </c>
      <c r="I181" s="93">
        <v>7700</v>
      </c>
      <c r="J181" s="93">
        <f t="shared" si="34"/>
        <v>38500</v>
      </c>
      <c r="K181" s="93"/>
      <c r="L181" s="93">
        <v>0</v>
      </c>
      <c r="M181" s="93">
        <f t="shared" si="35"/>
        <v>38500</v>
      </c>
      <c r="N181" s="7">
        <f t="shared" si="36"/>
        <v>38500</v>
      </c>
      <c r="O181" s="41">
        <v>45444</v>
      </c>
      <c r="P181" s="1"/>
    </row>
    <row r="182" spans="1:16" ht="25.5" x14ac:dyDescent="0.25">
      <c r="A182" s="97">
        <v>159</v>
      </c>
      <c r="B182" s="1" t="s">
        <v>491</v>
      </c>
      <c r="C182" s="12" t="s">
        <v>488</v>
      </c>
      <c r="D182" s="12" t="s">
        <v>122</v>
      </c>
      <c r="E182" s="13" t="s">
        <v>489</v>
      </c>
      <c r="F182" s="22">
        <f t="shared" si="33"/>
        <v>30800</v>
      </c>
      <c r="G182" s="12" t="s">
        <v>492</v>
      </c>
      <c r="H182" s="1">
        <v>5</v>
      </c>
      <c r="I182" s="93">
        <v>6160</v>
      </c>
      <c r="J182" s="93">
        <f t="shared" si="34"/>
        <v>30800</v>
      </c>
      <c r="K182" s="93"/>
      <c r="L182" s="93">
        <v>0</v>
      </c>
      <c r="M182" s="93">
        <f t="shared" si="35"/>
        <v>30800</v>
      </c>
      <c r="N182" s="7">
        <f t="shared" si="36"/>
        <v>30800</v>
      </c>
      <c r="O182" s="41">
        <v>45444</v>
      </c>
      <c r="P182" s="1"/>
    </row>
    <row r="183" spans="1:16" ht="25.5" x14ac:dyDescent="0.25">
      <c r="A183" s="97">
        <v>160</v>
      </c>
      <c r="B183" s="1" t="s">
        <v>493</v>
      </c>
      <c r="C183" s="12" t="s">
        <v>488</v>
      </c>
      <c r="D183" s="12" t="s">
        <v>122</v>
      </c>
      <c r="E183" s="13" t="s">
        <v>489</v>
      </c>
      <c r="F183" s="22">
        <f t="shared" si="33"/>
        <v>38500</v>
      </c>
      <c r="G183" s="12" t="s">
        <v>493</v>
      </c>
      <c r="H183" s="1">
        <v>5</v>
      </c>
      <c r="I183" s="93">
        <v>7700</v>
      </c>
      <c r="J183" s="93">
        <f t="shared" si="34"/>
        <v>38500</v>
      </c>
      <c r="K183" s="93"/>
      <c r="L183" s="93">
        <v>0</v>
      </c>
      <c r="M183" s="93">
        <f t="shared" si="35"/>
        <v>38500</v>
      </c>
      <c r="N183" s="7">
        <f t="shared" si="36"/>
        <v>38500</v>
      </c>
      <c r="O183" s="41">
        <v>45444</v>
      </c>
      <c r="P183" s="1"/>
    </row>
    <row r="184" spans="1:16" ht="25.5" x14ac:dyDescent="0.25">
      <c r="A184" s="97">
        <v>161</v>
      </c>
      <c r="B184" s="1" t="s">
        <v>494</v>
      </c>
      <c r="C184" s="12" t="s">
        <v>488</v>
      </c>
      <c r="D184" s="12" t="s">
        <v>122</v>
      </c>
      <c r="E184" s="13" t="s">
        <v>489</v>
      </c>
      <c r="F184" s="22">
        <f t="shared" si="33"/>
        <v>30800</v>
      </c>
      <c r="G184" s="12" t="s">
        <v>494</v>
      </c>
      <c r="H184" s="1">
        <v>5</v>
      </c>
      <c r="I184" s="93">
        <v>6160</v>
      </c>
      <c r="J184" s="93">
        <f t="shared" si="34"/>
        <v>30800</v>
      </c>
      <c r="K184" s="93"/>
      <c r="L184" s="93">
        <v>0</v>
      </c>
      <c r="M184" s="93">
        <f t="shared" si="35"/>
        <v>30800</v>
      </c>
      <c r="N184" s="7">
        <f t="shared" si="36"/>
        <v>30800</v>
      </c>
      <c r="O184" s="41">
        <v>45444</v>
      </c>
      <c r="P184" s="1"/>
    </row>
    <row r="185" spans="1:16" ht="25.5" x14ac:dyDescent="0.25">
      <c r="A185" s="97">
        <v>162</v>
      </c>
      <c r="B185" s="1" t="s">
        <v>480</v>
      </c>
      <c r="C185" s="12" t="s">
        <v>488</v>
      </c>
      <c r="D185" s="12" t="s">
        <v>122</v>
      </c>
      <c r="E185" s="13" t="s">
        <v>489</v>
      </c>
      <c r="F185" s="22">
        <f t="shared" si="33"/>
        <v>38500</v>
      </c>
      <c r="G185" s="12" t="s">
        <v>480</v>
      </c>
      <c r="H185" s="1">
        <v>5</v>
      </c>
      <c r="I185" s="93">
        <v>7700</v>
      </c>
      <c r="J185" s="93">
        <f t="shared" si="34"/>
        <v>38500</v>
      </c>
      <c r="K185" s="93"/>
      <c r="L185" s="93">
        <v>0</v>
      </c>
      <c r="M185" s="93">
        <f t="shared" si="35"/>
        <v>38500</v>
      </c>
      <c r="N185" s="7">
        <f t="shared" si="36"/>
        <v>38500</v>
      </c>
      <c r="O185" s="41">
        <v>45444</v>
      </c>
      <c r="P185" s="1"/>
    </row>
    <row r="186" spans="1:16" ht="25.5" x14ac:dyDescent="0.25">
      <c r="A186" s="97">
        <v>163</v>
      </c>
      <c r="B186" s="1" t="s">
        <v>495</v>
      </c>
      <c r="C186" s="12" t="s">
        <v>488</v>
      </c>
      <c r="D186" s="12" t="s">
        <v>122</v>
      </c>
      <c r="E186" s="13" t="s">
        <v>489</v>
      </c>
      <c r="F186" s="22">
        <f t="shared" si="33"/>
        <v>30800</v>
      </c>
      <c r="G186" s="12" t="s">
        <v>495</v>
      </c>
      <c r="H186" s="1">
        <v>5</v>
      </c>
      <c r="I186" s="93">
        <v>6160</v>
      </c>
      <c r="J186" s="93">
        <f t="shared" si="34"/>
        <v>30800</v>
      </c>
      <c r="K186" s="93"/>
      <c r="L186" s="93">
        <v>0</v>
      </c>
      <c r="M186" s="93">
        <f t="shared" si="35"/>
        <v>30800</v>
      </c>
      <c r="N186" s="7">
        <f t="shared" si="36"/>
        <v>30800</v>
      </c>
      <c r="O186" s="41">
        <v>45444</v>
      </c>
      <c r="P186" s="1"/>
    </row>
    <row r="187" spans="1:16" ht="25.5" x14ac:dyDescent="0.25">
      <c r="A187" s="97">
        <v>164</v>
      </c>
      <c r="B187" s="1" t="s">
        <v>496</v>
      </c>
      <c r="C187" s="12" t="s">
        <v>488</v>
      </c>
      <c r="D187" s="12" t="s">
        <v>122</v>
      </c>
      <c r="E187" s="13" t="s">
        <v>489</v>
      </c>
      <c r="F187" s="22">
        <f t="shared" si="33"/>
        <v>38500</v>
      </c>
      <c r="G187" s="12" t="s">
        <v>496</v>
      </c>
      <c r="H187" s="1">
        <v>5</v>
      </c>
      <c r="I187" s="93">
        <v>7700</v>
      </c>
      <c r="J187" s="93">
        <f t="shared" si="34"/>
        <v>38500</v>
      </c>
      <c r="K187" s="93"/>
      <c r="L187" s="93">
        <v>0</v>
      </c>
      <c r="M187" s="93">
        <f t="shared" si="35"/>
        <v>38500</v>
      </c>
      <c r="N187" s="7">
        <f t="shared" si="36"/>
        <v>38500</v>
      </c>
      <c r="O187" s="41">
        <v>45444</v>
      </c>
      <c r="P187" s="1"/>
    </row>
    <row r="188" spans="1:16" ht="25.5" x14ac:dyDescent="0.25">
      <c r="A188" s="97">
        <v>165</v>
      </c>
      <c r="B188" s="1" t="s">
        <v>497</v>
      </c>
      <c r="C188" s="12" t="s">
        <v>488</v>
      </c>
      <c r="D188" s="12" t="s">
        <v>122</v>
      </c>
      <c r="E188" s="13" t="s">
        <v>489</v>
      </c>
      <c r="F188" s="22">
        <f t="shared" si="33"/>
        <v>38500</v>
      </c>
      <c r="G188" s="12" t="s">
        <v>497</v>
      </c>
      <c r="H188" s="1">
        <v>5</v>
      </c>
      <c r="I188" s="93">
        <v>7700</v>
      </c>
      <c r="J188" s="93">
        <f t="shared" si="34"/>
        <v>38500</v>
      </c>
      <c r="K188" s="93"/>
      <c r="L188" s="93">
        <v>0</v>
      </c>
      <c r="M188" s="93">
        <f t="shared" si="35"/>
        <v>38500</v>
      </c>
      <c r="N188" s="7">
        <f t="shared" si="36"/>
        <v>38500</v>
      </c>
      <c r="O188" s="41">
        <v>45444</v>
      </c>
      <c r="P188" s="1"/>
    </row>
    <row r="189" spans="1:16" ht="25.5" x14ac:dyDescent="0.25">
      <c r="A189" s="97">
        <v>166</v>
      </c>
      <c r="B189" s="1" t="s">
        <v>484</v>
      </c>
      <c r="C189" s="12" t="s">
        <v>488</v>
      </c>
      <c r="D189" s="12" t="s">
        <v>122</v>
      </c>
      <c r="E189" s="13" t="s">
        <v>489</v>
      </c>
      <c r="F189" s="22">
        <f t="shared" si="33"/>
        <v>30800</v>
      </c>
      <c r="G189" s="12" t="s">
        <v>484</v>
      </c>
      <c r="H189" s="1">
        <v>5</v>
      </c>
      <c r="I189" s="93">
        <v>6160</v>
      </c>
      <c r="J189" s="93">
        <f t="shared" si="34"/>
        <v>30800</v>
      </c>
      <c r="K189" s="93"/>
      <c r="L189" s="93">
        <v>0</v>
      </c>
      <c r="M189" s="93">
        <f t="shared" si="35"/>
        <v>30800</v>
      </c>
      <c r="N189" s="7">
        <f t="shared" si="36"/>
        <v>30800</v>
      </c>
      <c r="O189" s="41">
        <v>45444</v>
      </c>
      <c r="P189" s="1"/>
    </row>
    <row r="190" spans="1:16" ht="25.5" x14ac:dyDescent="0.25">
      <c r="A190" s="97">
        <v>167</v>
      </c>
      <c r="B190" s="1" t="s">
        <v>498</v>
      </c>
      <c r="C190" s="12" t="s">
        <v>488</v>
      </c>
      <c r="D190" s="12" t="s">
        <v>122</v>
      </c>
      <c r="E190" s="13" t="s">
        <v>489</v>
      </c>
      <c r="F190" s="22">
        <f t="shared" si="33"/>
        <v>30800</v>
      </c>
      <c r="G190" s="12" t="s">
        <v>498</v>
      </c>
      <c r="H190" s="1">
        <v>5</v>
      </c>
      <c r="I190" s="93">
        <v>6160</v>
      </c>
      <c r="J190" s="93">
        <f t="shared" si="34"/>
        <v>30800</v>
      </c>
      <c r="K190" s="93"/>
      <c r="L190" s="93">
        <v>0</v>
      </c>
      <c r="M190" s="93">
        <f t="shared" si="35"/>
        <v>30800</v>
      </c>
      <c r="N190" s="7">
        <f t="shared" si="36"/>
        <v>30800</v>
      </c>
      <c r="O190" s="41">
        <v>45444</v>
      </c>
      <c r="P190" s="1"/>
    </row>
    <row r="191" spans="1:16" ht="25.5" x14ac:dyDescent="0.25">
      <c r="A191" s="97">
        <v>168</v>
      </c>
      <c r="B191" s="1" t="s">
        <v>499</v>
      </c>
      <c r="C191" s="12" t="s">
        <v>488</v>
      </c>
      <c r="D191" s="12" t="s">
        <v>122</v>
      </c>
      <c r="E191" s="13" t="s">
        <v>489</v>
      </c>
      <c r="F191" s="22">
        <f t="shared" si="33"/>
        <v>30800</v>
      </c>
      <c r="G191" s="12" t="s">
        <v>499</v>
      </c>
      <c r="H191" s="1">
        <v>5</v>
      </c>
      <c r="I191" s="93">
        <v>6160</v>
      </c>
      <c r="J191" s="93">
        <f t="shared" si="34"/>
        <v>30800</v>
      </c>
      <c r="K191" s="93"/>
      <c r="L191" s="93">
        <v>0</v>
      </c>
      <c r="M191" s="93">
        <f t="shared" si="35"/>
        <v>30800</v>
      </c>
      <c r="N191" s="7">
        <f t="shared" si="36"/>
        <v>30800</v>
      </c>
      <c r="O191" s="41">
        <v>45444</v>
      </c>
      <c r="P191" s="1"/>
    </row>
    <row r="192" spans="1:16" ht="25.5" x14ac:dyDescent="0.25">
      <c r="A192" s="97">
        <v>169</v>
      </c>
      <c r="B192" s="1" t="s">
        <v>500</v>
      </c>
      <c r="C192" s="12" t="s">
        <v>488</v>
      </c>
      <c r="D192" s="12" t="s">
        <v>122</v>
      </c>
      <c r="E192" s="13" t="s">
        <v>489</v>
      </c>
      <c r="F192" s="22">
        <f t="shared" si="33"/>
        <v>30800</v>
      </c>
      <c r="G192" s="12" t="s">
        <v>500</v>
      </c>
      <c r="H192" s="1">
        <v>5</v>
      </c>
      <c r="I192" s="93">
        <v>6160</v>
      </c>
      <c r="J192" s="93">
        <f t="shared" si="34"/>
        <v>30800</v>
      </c>
      <c r="K192" s="93"/>
      <c r="L192" s="93">
        <v>0</v>
      </c>
      <c r="M192" s="93">
        <f t="shared" si="35"/>
        <v>30800</v>
      </c>
      <c r="N192" s="7">
        <f t="shared" si="36"/>
        <v>30800</v>
      </c>
      <c r="O192" s="41">
        <v>45444</v>
      </c>
      <c r="P192" s="1"/>
    </row>
    <row r="193" spans="1:16" ht="25.5" x14ac:dyDescent="0.25">
      <c r="A193" s="97">
        <v>170</v>
      </c>
      <c r="B193" s="1" t="s">
        <v>501</v>
      </c>
      <c r="C193" s="12" t="s">
        <v>488</v>
      </c>
      <c r="D193" s="12" t="s">
        <v>122</v>
      </c>
      <c r="E193" s="13" t="s">
        <v>489</v>
      </c>
      <c r="F193" s="22">
        <f t="shared" si="33"/>
        <v>30800</v>
      </c>
      <c r="G193" s="12" t="s">
        <v>501</v>
      </c>
      <c r="H193" s="1">
        <v>5</v>
      </c>
      <c r="I193" s="93">
        <v>6160</v>
      </c>
      <c r="J193" s="93">
        <f t="shared" si="34"/>
        <v>30800</v>
      </c>
      <c r="K193" s="93"/>
      <c r="L193" s="93">
        <v>0</v>
      </c>
      <c r="M193" s="93">
        <f t="shared" si="35"/>
        <v>30800</v>
      </c>
      <c r="N193" s="7">
        <f t="shared" si="36"/>
        <v>30800</v>
      </c>
      <c r="O193" s="41">
        <v>45444</v>
      </c>
      <c r="P193" s="1"/>
    </row>
    <row r="194" spans="1:16" ht="25.5" x14ac:dyDescent="0.25">
      <c r="A194" s="97">
        <v>171</v>
      </c>
      <c r="B194" s="1" t="s">
        <v>502</v>
      </c>
      <c r="C194" s="12" t="s">
        <v>488</v>
      </c>
      <c r="D194" s="12" t="s">
        <v>122</v>
      </c>
      <c r="E194" s="13" t="s">
        <v>489</v>
      </c>
      <c r="F194" s="22">
        <f t="shared" si="33"/>
        <v>30800</v>
      </c>
      <c r="G194" s="12" t="s">
        <v>502</v>
      </c>
      <c r="H194" s="1">
        <v>5</v>
      </c>
      <c r="I194" s="93">
        <v>6160</v>
      </c>
      <c r="J194" s="93">
        <f t="shared" si="34"/>
        <v>30800</v>
      </c>
      <c r="K194" s="93"/>
      <c r="L194" s="93">
        <v>0</v>
      </c>
      <c r="M194" s="93">
        <f t="shared" si="35"/>
        <v>30800</v>
      </c>
      <c r="N194" s="7">
        <f t="shared" si="36"/>
        <v>30800</v>
      </c>
      <c r="O194" s="41">
        <v>45444</v>
      </c>
      <c r="P194" s="1"/>
    </row>
    <row r="195" spans="1:16" ht="25.5" x14ac:dyDescent="0.25">
      <c r="A195" s="94">
        <v>172</v>
      </c>
      <c r="B195" s="51" t="s">
        <v>503</v>
      </c>
      <c r="C195" s="82" t="s">
        <v>504</v>
      </c>
      <c r="D195" s="50" t="s">
        <v>505</v>
      </c>
      <c r="E195" s="82" t="s">
        <v>506</v>
      </c>
      <c r="F195" s="52">
        <f t="shared" si="33"/>
        <v>33600</v>
      </c>
      <c r="G195" s="50" t="s">
        <v>503</v>
      </c>
      <c r="H195" s="51">
        <v>2</v>
      </c>
      <c r="I195" s="96">
        <v>16800</v>
      </c>
      <c r="J195" s="96">
        <f t="shared" si="34"/>
        <v>33600</v>
      </c>
      <c r="K195" s="96"/>
      <c r="L195" s="96">
        <v>0</v>
      </c>
      <c r="M195" s="96">
        <f t="shared" si="35"/>
        <v>33600</v>
      </c>
      <c r="N195" s="53">
        <f t="shared" si="36"/>
        <v>33600</v>
      </c>
      <c r="O195" s="55">
        <v>45444</v>
      </c>
      <c r="P195" s="51" t="s">
        <v>256</v>
      </c>
    </row>
    <row r="196" spans="1:16" ht="25.5" x14ac:dyDescent="0.25">
      <c r="A196" s="94">
        <v>173</v>
      </c>
      <c r="B196" s="51" t="s">
        <v>274</v>
      </c>
      <c r="C196" s="82" t="s">
        <v>504</v>
      </c>
      <c r="D196" s="50" t="s">
        <v>505</v>
      </c>
      <c r="E196" s="82" t="s">
        <v>506</v>
      </c>
      <c r="F196" s="52">
        <f t="shared" si="33"/>
        <v>28000</v>
      </c>
      <c r="G196" s="50" t="s">
        <v>274</v>
      </c>
      <c r="H196" s="51">
        <v>2</v>
      </c>
      <c r="I196" s="96">
        <v>14000</v>
      </c>
      <c r="J196" s="96">
        <f t="shared" si="34"/>
        <v>28000</v>
      </c>
      <c r="K196" s="96"/>
      <c r="L196" s="96">
        <v>0</v>
      </c>
      <c r="M196" s="96">
        <f t="shared" si="35"/>
        <v>28000</v>
      </c>
      <c r="N196" s="53">
        <f t="shared" si="36"/>
        <v>28000</v>
      </c>
      <c r="O196" s="55">
        <v>45444</v>
      </c>
      <c r="P196" s="51" t="s">
        <v>256</v>
      </c>
    </row>
    <row r="197" spans="1:16" ht="25.5" x14ac:dyDescent="0.25">
      <c r="A197" s="94">
        <v>174</v>
      </c>
      <c r="B197" s="51" t="s">
        <v>491</v>
      </c>
      <c r="C197" s="82" t="s">
        <v>504</v>
      </c>
      <c r="D197" s="50" t="s">
        <v>505</v>
      </c>
      <c r="E197" s="82" t="s">
        <v>506</v>
      </c>
      <c r="F197" s="52">
        <f t="shared" si="33"/>
        <v>22400</v>
      </c>
      <c r="G197" s="50" t="s">
        <v>492</v>
      </c>
      <c r="H197" s="51">
        <v>2</v>
      </c>
      <c r="I197" s="96">
        <v>11200</v>
      </c>
      <c r="J197" s="96">
        <f t="shared" si="34"/>
        <v>22400</v>
      </c>
      <c r="K197" s="96"/>
      <c r="L197" s="96">
        <v>0</v>
      </c>
      <c r="M197" s="96">
        <f t="shared" si="35"/>
        <v>22400</v>
      </c>
      <c r="N197" s="53">
        <f t="shared" si="36"/>
        <v>22400</v>
      </c>
      <c r="O197" s="55">
        <v>45444</v>
      </c>
      <c r="P197" s="51" t="s">
        <v>256</v>
      </c>
    </row>
    <row r="198" spans="1:16" ht="25.5" x14ac:dyDescent="0.25">
      <c r="A198" s="94">
        <v>175</v>
      </c>
      <c r="B198" s="51" t="s">
        <v>493</v>
      </c>
      <c r="C198" s="82" t="s">
        <v>504</v>
      </c>
      <c r="D198" s="50" t="s">
        <v>505</v>
      </c>
      <c r="E198" s="82" t="s">
        <v>506</v>
      </c>
      <c r="F198" s="52">
        <f t="shared" si="33"/>
        <v>28000</v>
      </c>
      <c r="G198" s="50" t="s">
        <v>493</v>
      </c>
      <c r="H198" s="51">
        <v>2</v>
      </c>
      <c r="I198" s="96">
        <v>14000</v>
      </c>
      <c r="J198" s="96">
        <f t="shared" si="34"/>
        <v>28000</v>
      </c>
      <c r="K198" s="96"/>
      <c r="L198" s="96">
        <v>0</v>
      </c>
      <c r="M198" s="96">
        <f t="shared" si="35"/>
        <v>28000</v>
      </c>
      <c r="N198" s="53">
        <f t="shared" si="36"/>
        <v>28000</v>
      </c>
      <c r="O198" s="55">
        <v>45444</v>
      </c>
      <c r="P198" s="51" t="s">
        <v>256</v>
      </c>
    </row>
    <row r="199" spans="1:16" ht="25.5" x14ac:dyDescent="0.25">
      <c r="A199" s="94">
        <v>176</v>
      </c>
      <c r="B199" s="51" t="s">
        <v>494</v>
      </c>
      <c r="C199" s="82" t="s">
        <v>504</v>
      </c>
      <c r="D199" s="50" t="s">
        <v>505</v>
      </c>
      <c r="E199" s="82" t="s">
        <v>506</v>
      </c>
      <c r="F199" s="52">
        <f t="shared" si="33"/>
        <v>22400</v>
      </c>
      <c r="G199" s="50" t="s">
        <v>494</v>
      </c>
      <c r="H199" s="51">
        <v>2</v>
      </c>
      <c r="I199" s="96">
        <v>11200</v>
      </c>
      <c r="J199" s="96">
        <f t="shared" si="34"/>
        <v>22400</v>
      </c>
      <c r="K199" s="96"/>
      <c r="L199" s="96">
        <v>0</v>
      </c>
      <c r="M199" s="96">
        <f t="shared" si="35"/>
        <v>22400</v>
      </c>
      <c r="N199" s="53">
        <f t="shared" si="36"/>
        <v>22400</v>
      </c>
      <c r="O199" s="55">
        <v>45444</v>
      </c>
      <c r="P199" s="51" t="s">
        <v>256</v>
      </c>
    </row>
    <row r="200" spans="1:16" ht="25.5" x14ac:dyDescent="0.25">
      <c r="A200" s="94">
        <v>177</v>
      </c>
      <c r="B200" s="51" t="s">
        <v>480</v>
      </c>
      <c r="C200" s="82" t="s">
        <v>504</v>
      </c>
      <c r="D200" s="50" t="s">
        <v>505</v>
      </c>
      <c r="E200" s="82" t="s">
        <v>506</v>
      </c>
      <c r="F200" s="52">
        <f t="shared" si="33"/>
        <v>28000</v>
      </c>
      <c r="G200" s="50" t="s">
        <v>480</v>
      </c>
      <c r="H200" s="51">
        <v>2</v>
      </c>
      <c r="I200" s="96">
        <v>14000</v>
      </c>
      <c r="J200" s="96">
        <f t="shared" si="34"/>
        <v>28000</v>
      </c>
      <c r="K200" s="96"/>
      <c r="L200" s="96">
        <v>0</v>
      </c>
      <c r="M200" s="96">
        <f t="shared" si="35"/>
        <v>28000</v>
      </c>
      <c r="N200" s="53">
        <f t="shared" si="36"/>
        <v>28000</v>
      </c>
      <c r="O200" s="55">
        <v>45444</v>
      </c>
      <c r="P200" s="51" t="s">
        <v>256</v>
      </c>
    </row>
    <row r="201" spans="1:16" ht="25.5" x14ac:dyDescent="0.25">
      <c r="A201" s="94">
        <v>178</v>
      </c>
      <c r="B201" s="51" t="s">
        <v>495</v>
      </c>
      <c r="C201" s="82" t="s">
        <v>504</v>
      </c>
      <c r="D201" s="50" t="s">
        <v>505</v>
      </c>
      <c r="E201" s="82" t="s">
        <v>506</v>
      </c>
      <c r="F201" s="52">
        <f t="shared" si="33"/>
        <v>22400</v>
      </c>
      <c r="G201" s="50" t="s">
        <v>495</v>
      </c>
      <c r="H201" s="51">
        <v>2</v>
      </c>
      <c r="I201" s="96">
        <v>11200</v>
      </c>
      <c r="J201" s="96">
        <f t="shared" si="34"/>
        <v>22400</v>
      </c>
      <c r="K201" s="96"/>
      <c r="L201" s="96">
        <v>0</v>
      </c>
      <c r="M201" s="96">
        <f t="shared" si="35"/>
        <v>22400</v>
      </c>
      <c r="N201" s="53">
        <f t="shared" si="36"/>
        <v>22400</v>
      </c>
      <c r="O201" s="55">
        <v>45444</v>
      </c>
      <c r="P201" s="51" t="s">
        <v>256</v>
      </c>
    </row>
    <row r="202" spans="1:16" ht="25.5" x14ac:dyDescent="0.25">
      <c r="A202" s="94">
        <v>179</v>
      </c>
      <c r="B202" s="51" t="s">
        <v>496</v>
      </c>
      <c r="C202" s="82" t="s">
        <v>504</v>
      </c>
      <c r="D202" s="50" t="s">
        <v>505</v>
      </c>
      <c r="E202" s="82" t="s">
        <v>506</v>
      </c>
      <c r="F202" s="52">
        <f t="shared" si="33"/>
        <v>28000</v>
      </c>
      <c r="G202" s="50" t="s">
        <v>496</v>
      </c>
      <c r="H202" s="51">
        <v>2</v>
      </c>
      <c r="I202" s="96">
        <v>14000</v>
      </c>
      <c r="J202" s="96">
        <f t="shared" si="34"/>
        <v>28000</v>
      </c>
      <c r="K202" s="96"/>
      <c r="L202" s="96">
        <v>0</v>
      </c>
      <c r="M202" s="96">
        <f t="shared" si="35"/>
        <v>28000</v>
      </c>
      <c r="N202" s="53">
        <f t="shared" si="36"/>
        <v>28000</v>
      </c>
      <c r="O202" s="55">
        <v>45444</v>
      </c>
      <c r="P202" s="51" t="s">
        <v>256</v>
      </c>
    </row>
    <row r="203" spans="1:16" ht="25.5" x14ac:dyDescent="0.25">
      <c r="A203" s="94">
        <v>180</v>
      </c>
      <c r="B203" s="51" t="s">
        <v>497</v>
      </c>
      <c r="C203" s="82" t="s">
        <v>504</v>
      </c>
      <c r="D203" s="50" t="s">
        <v>505</v>
      </c>
      <c r="E203" s="82" t="s">
        <v>506</v>
      </c>
      <c r="F203" s="52">
        <f t="shared" si="33"/>
        <v>28000</v>
      </c>
      <c r="G203" s="50" t="s">
        <v>497</v>
      </c>
      <c r="H203" s="51">
        <v>2</v>
      </c>
      <c r="I203" s="96">
        <v>14000</v>
      </c>
      <c r="J203" s="96">
        <f t="shared" si="34"/>
        <v>28000</v>
      </c>
      <c r="K203" s="96"/>
      <c r="L203" s="96">
        <v>0</v>
      </c>
      <c r="M203" s="96">
        <f t="shared" si="35"/>
        <v>28000</v>
      </c>
      <c r="N203" s="53">
        <f t="shared" si="36"/>
        <v>28000</v>
      </c>
      <c r="O203" s="55">
        <v>45444</v>
      </c>
      <c r="P203" s="51" t="s">
        <v>256</v>
      </c>
    </row>
    <row r="204" spans="1:16" ht="25.5" x14ac:dyDescent="0.25">
      <c r="A204" s="94">
        <v>181</v>
      </c>
      <c r="B204" s="51" t="s">
        <v>507</v>
      </c>
      <c r="C204" s="82" t="s">
        <v>504</v>
      </c>
      <c r="D204" s="50" t="s">
        <v>505</v>
      </c>
      <c r="E204" s="82" t="s">
        <v>506</v>
      </c>
      <c r="F204" s="52">
        <f t="shared" si="33"/>
        <v>22400</v>
      </c>
      <c r="G204" s="50" t="s">
        <v>507</v>
      </c>
      <c r="H204" s="51">
        <v>2</v>
      </c>
      <c r="I204" s="96">
        <v>11200</v>
      </c>
      <c r="J204" s="96">
        <f t="shared" si="34"/>
        <v>22400</v>
      </c>
      <c r="K204" s="96"/>
      <c r="L204" s="96">
        <v>0</v>
      </c>
      <c r="M204" s="96">
        <f t="shared" si="35"/>
        <v>22400</v>
      </c>
      <c r="N204" s="53">
        <f t="shared" si="36"/>
        <v>22400</v>
      </c>
      <c r="O204" s="55">
        <v>45444</v>
      </c>
      <c r="P204" s="51" t="s">
        <v>256</v>
      </c>
    </row>
    <row r="205" spans="1:16" ht="25.5" x14ac:dyDescent="0.25">
      <c r="A205" s="94">
        <v>182</v>
      </c>
      <c r="B205" s="51" t="s">
        <v>484</v>
      </c>
      <c r="C205" s="82" t="s">
        <v>504</v>
      </c>
      <c r="D205" s="50" t="s">
        <v>505</v>
      </c>
      <c r="E205" s="82" t="s">
        <v>506</v>
      </c>
      <c r="F205" s="52">
        <f t="shared" si="33"/>
        <v>22400</v>
      </c>
      <c r="G205" s="50" t="s">
        <v>484</v>
      </c>
      <c r="H205" s="51">
        <v>2</v>
      </c>
      <c r="I205" s="96">
        <v>11200</v>
      </c>
      <c r="J205" s="96">
        <f t="shared" si="34"/>
        <v>22400</v>
      </c>
      <c r="K205" s="96"/>
      <c r="L205" s="96">
        <v>0</v>
      </c>
      <c r="M205" s="96">
        <f t="shared" si="35"/>
        <v>22400</v>
      </c>
      <c r="N205" s="53">
        <f t="shared" si="36"/>
        <v>22400</v>
      </c>
      <c r="O205" s="55">
        <v>45444</v>
      </c>
      <c r="P205" s="51" t="s">
        <v>256</v>
      </c>
    </row>
    <row r="206" spans="1:16" ht="25.5" x14ac:dyDescent="0.25">
      <c r="A206" s="94">
        <v>183</v>
      </c>
      <c r="B206" s="51" t="s">
        <v>508</v>
      </c>
      <c r="C206" s="82" t="s">
        <v>504</v>
      </c>
      <c r="D206" s="50" t="s">
        <v>505</v>
      </c>
      <c r="E206" s="82" t="s">
        <v>506</v>
      </c>
      <c r="F206" s="52">
        <f t="shared" si="33"/>
        <v>12600</v>
      </c>
      <c r="G206" s="50" t="s">
        <v>508</v>
      </c>
      <c r="H206" s="51">
        <v>2</v>
      </c>
      <c r="I206" s="96">
        <v>6300</v>
      </c>
      <c r="J206" s="96">
        <f t="shared" si="34"/>
        <v>12600</v>
      </c>
      <c r="K206" s="96"/>
      <c r="L206" s="96">
        <v>0</v>
      </c>
      <c r="M206" s="96">
        <f t="shared" si="35"/>
        <v>12600</v>
      </c>
      <c r="N206" s="53">
        <f t="shared" si="36"/>
        <v>12600</v>
      </c>
      <c r="O206" s="55">
        <v>45444</v>
      </c>
      <c r="P206" s="51" t="s">
        <v>256</v>
      </c>
    </row>
    <row r="207" spans="1:16" ht="25.5" x14ac:dyDescent="0.25">
      <c r="A207" s="94">
        <v>184</v>
      </c>
      <c r="B207" s="51" t="s">
        <v>509</v>
      </c>
      <c r="C207" s="82" t="s">
        <v>510</v>
      </c>
      <c r="D207" s="50" t="s">
        <v>254</v>
      </c>
      <c r="E207" s="82" t="s">
        <v>511</v>
      </c>
      <c r="F207" s="52">
        <f t="shared" si="33"/>
        <v>50400</v>
      </c>
      <c r="G207" s="50" t="s">
        <v>509</v>
      </c>
      <c r="H207" s="51">
        <v>3</v>
      </c>
      <c r="I207" s="96">
        <v>16800</v>
      </c>
      <c r="J207" s="96">
        <f t="shared" si="34"/>
        <v>50400</v>
      </c>
      <c r="K207" s="96"/>
      <c r="L207" s="96">
        <v>0</v>
      </c>
      <c r="M207" s="96">
        <f t="shared" si="35"/>
        <v>50400</v>
      </c>
      <c r="N207" s="53">
        <f t="shared" si="36"/>
        <v>50400</v>
      </c>
      <c r="O207" s="55">
        <v>45444</v>
      </c>
      <c r="P207" s="51" t="s">
        <v>256</v>
      </c>
    </row>
    <row r="208" spans="1:16" ht="25.5" x14ac:dyDescent="0.25">
      <c r="A208" s="94">
        <v>185</v>
      </c>
      <c r="B208" s="51" t="s">
        <v>496</v>
      </c>
      <c r="C208" s="82" t="s">
        <v>510</v>
      </c>
      <c r="D208" s="50" t="s">
        <v>254</v>
      </c>
      <c r="E208" s="82" t="s">
        <v>511</v>
      </c>
      <c r="F208" s="52">
        <f t="shared" si="33"/>
        <v>42000</v>
      </c>
      <c r="G208" s="50" t="s">
        <v>496</v>
      </c>
      <c r="H208" s="51">
        <v>3</v>
      </c>
      <c r="I208" s="96">
        <v>14000</v>
      </c>
      <c r="J208" s="96">
        <f t="shared" si="34"/>
        <v>42000</v>
      </c>
      <c r="K208" s="96"/>
      <c r="L208" s="96">
        <v>0</v>
      </c>
      <c r="M208" s="96">
        <f t="shared" si="35"/>
        <v>42000</v>
      </c>
      <c r="N208" s="53">
        <f t="shared" si="36"/>
        <v>42000</v>
      </c>
      <c r="O208" s="55">
        <v>45444</v>
      </c>
      <c r="P208" s="51" t="s">
        <v>256</v>
      </c>
    </row>
    <row r="209" spans="1:16" ht="25.5" x14ac:dyDescent="0.25">
      <c r="A209" s="94">
        <v>186</v>
      </c>
      <c r="B209" s="51" t="s">
        <v>496</v>
      </c>
      <c r="C209" s="82" t="s">
        <v>510</v>
      </c>
      <c r="D209" s="50" t="s">
        <v>254</v>
      </c>
      <c r="E209" s="82" t="s">
        <v>512</v>
      </c>
      <c r="F209" s="52">
        <f t="shared" si="33"/>
        <v>45000</v>
      </c>
      <c r="G209" s="50" t="s">
        <v>496</v>
      </c>
      <c r="H209" s="51">
        <v>3</v>
      </c>
      <c r="I209" s="96">
        <v>14000</v>
      </c>
      <c r="J209" s="96">
        <f t="shared" si="34"/>
        <v>42000</v>
      </c>
      <c r="K209" s="96">
        <v>3000</v>
      </c>
      <c r="L209" s="96">
        <v>0</v>
      </c>
      <c r="M209" s="96">
        <f t="shared" si="35"/>
        <v>45000</v>
      </c>
      <c r="N209" s="53">
        <f t="shared" si="36"/>
        <v>45000</v>
      </c>
      <c r="O209" s="55">
        <v>45444</v>
      </c>
      <c r="P209" s="51" t="s">
        <v>256</v>
      </c>
    </row>
    <row r="210" spans="1:16" ht="25.5" x14ac:dyDescent="0.25">
      <c r="A210" s="94">
        <v>187</v>
      </c>
      <c r="B210" s="51" t="s">
        <v>513</v>
      </c>
      <c r="C210" s="82" t="s">
        <v>510</v>
      </c>
      <c r="D210" s="50" t="s">
        <v>254</v>
      </c>
      <c r="E210" s="82" t="s">
        <v>512</v>
      </c>
      <c r="F210" s="52">
        <f t="shared" si="33"/>
        <v>36600</v>
      </c>
      <c r="G210" s="50" t="s">
        <v>513</v>
      </c>
      <c r="H210" s="51">
        <v>3</v>
      </c>
      <c r="I210" s="96">
        <v>11200</v>
      </c>
      <c r="J210" s="96">
        <f t="shared" si="34"/>
        <v>33600</v>
      </c>
      <c r="K210" s="96">
        <v>3000</v>
      </c>
      <c r="L210" s="96">
        <v>0</v>
      </c>
      <c r="M210" s="96">
        <f t="shared" si="35"/>
        <v>36600</v>
      </c>
      <c r="N210" s="53">
        <f t="shared" si="36"/>
        <v>36600</v>
      </c>
      <c r="O210" s="55">
        <v>45444</v>
      </c>
      <c r="P210" s="51" t="s">
        <v>256</v>
      </c>
    </row>
    <row r="211" spans="1:16" ht="25.5" x14ac:dyDescent="0.25">
      <c r="A211" s="94">
        <v>188</v>
      </c>
      <c r="B211" s="51" t="s">
        <v>431</v>
      </c>
      <c r="C211" s="82" t="s">
        <v>510</v>
      </c>
      <c r="D211" s="50" t="s">
        <v>254</v>
      </c>
      <c r="E211" s="82" t="s">
        <v>512</v>
      </c>
      <c r="F211" s="52">
        <f t="shared" si="33"/>
        <v>45000</v>
      </c>
      <c r="G211" s="50" t="s">
        <v>431</v>
      </c>
      <c r="H211" s="51">
        <v>3</v>
      </c>
      <c r="I211" s="96">
        <v>14000</v>
      </c>
      <c r="J211" s="96">
        <f t="shared" si="34"/>
        <v>42000</v>
      </c>
      <c r="K211" s="96">
        <v>3000</v>
      </c>
      <c r="L211" s="96">
        <v>0</v>
      </c>
      <c r="M211" s="96">
        <f t="shared" si="35"/>
        <v>45000</v>
      </c>
      <c r="N211" s="53">
        <f t="shared" si="36"/>
        <v>45000</v>
      </c>
      <c r="O211" s="55">
        <v>45444</v>
      </c>
      <c r="P211" s="51" t="s">
        <v>256</v>
      </c>
    </row>
    <row r="212" spans="1:16" ht="25.5" x14ac:dyDescent="0.25">
      <c r="A212" s="94">
        <v>189</v>
      </c>
      <c r="B212" s="51" t="s">
        <v>514</v>
      </c>
      <c r="C212" s="82" t="s">
        <v>510</v>
      </c>
      <c r="D212" s="50" t="s">
        <v>254</v>
      </c>
      <c r="E212" s="82" t="s">
        <v>512</v>
      </c>
      <c r="F212" s="52">
        <f t="shared" si="33"/>
        <v>36600</v>
      </c>
      <c r="G212" s="50" t="s">
        <v>514</v>
      </c>
      <c r="H212" s="51">
        <v>3</v>
      </c>
      <c r="I212" s="96">
        <v>11200</v>
      </c>
      <c r="J212" s="96">
        <f t="shared" si="34"/>
        <v>33600</v>
      </c>
      <c r="K212" s="96">
        <v>3000</v>
      </c>
      <c r="L212" s="96">
        <v>0</v>
      </c>
      <c r="M212" s="96">
        <f t="shared" si="35"/>
        <v>36600</v>
      </c>
      <c r="N212" s="53">
        <f t="shared" si="36"/>
        <v>36600</v>
      </c>
      <c r="O212" s="55">
        <v>45444</v>
      </c>
      <c r="P212" s="51" t="s">
        <v>256</v>
      </c>
    </row>
    <row r="213" spans="1:16" ht="25.5" x14ac:dyDescent="0.25">
      <c r="A213" s="94">
        <v>190</v>
      </c>
      <c r="B213" s="51" t="s">
        <v>515</v>
      </c>
      <c r="C213" s="82" t="s">
        <v>510</v>
      </c>
      <c r="D213" s="50" t="s">
        <v>254</v>
      </c>
      <c r="E213" s="82" t="s">
        <v>512</v>
      </c>
      <c r="F213" s="52">
        <f t="shared" si="33"/>
        <v>45000</v>
      </c>
      <c r="G213" s="50" t="s">
        <v>515</v>
      </c>
      <c r="H213" s="51">
        <v>3</v>
      </c>
      <c r="I213" s="96">
        <v>14000</v>
      </c>
      <c r="J213" s="96">
        <f t="shared" si="34"/>
        <v>42000</v>
      </c>
      <c r="K213" s="96">
        <v>3000</v>
      </c>
      <c r="L213" s="96">
        <v>0</v>
      </c>
      <c r="M213" s="96">
        <f t="shared" si="35"/>
        <v>45000</v>
      </c>
      <c r="N213" s="53">
        <f t="shared" si="36"/>
        <v>45000</v>
      </c>
      <c r="O213" s="55">
        <v>45444</v>
      </c>
      <c r="P213" s="51" t="s">
        <v>256</v>
      </c>
    </row>
    <row r="214" spans="1:16" s="100" customFormat="1" ht="25.5" x14ac:dyDescent="0.25">
      <c r="A214" s="97">
        <v>191</v>
      </c>
      <c r="B214" s="75" t="s">
        <v>516</v>
      </c>
      <c r="C214" s="98" t="s">
        <v>517</v>
      </c>
      <c r="D214" s="76" t="s">
        <v>518</v>
      </c>
      <c r="E214" s="98" t="s">
        <v>519</v>
      </c>
      <c r="F214" s="78">
        <f t="shared" si="33"/>
        <v>360002.5</v>
      </c>
      <c r="G214" s="76" t="s">
        <v>516</v>
      </c>
      <c r="H214" s="75">
        <v>7</v>
      </c>
      <c r="I214" s="99">
        <v>47832.5</v>
      </c>
      <c r="J214" s="99">
        <f t="shared" si="34"/>
        <v>334827.5</v>
      </c>
      <c r="K214" s="99">
        <f>190*132.5</f>
        <v>25175</v>
      </c>
      <c r="L214" s="99">
        <v>0</v>
      </c>
      <c r="M214" s="99">
        <f t="shared" si="35"/>
        <v>360002.5</v>
      </c>
      <c r="N214" s="79">
        <f t="shared" si="36"/>
        <v>360002.5</v>
      </c>
      <c r="O214" s="81">
        <v>45444</v>
      </c>
      <c r="P214" s="75"/>
    </row>
    <row r="215" spans="1:16" s="100" customFormat="1" ht="25.5" x14ac:dyDescent="0.25">
      <c r="A215" s="97">
        <v>192</v>
      </c>
      <c r="B215" s="75" t="s">
        <v>520</v>
      </c>
      <c r="C215" s="98" t="s">
        <v>517</v>
      </c>
      <c r="D215" s="76" t="s">
        <v>518</v>
      </c>
      <c r="E215" s="98" t="s">
        <v>519</v>
      </c>
      <c r="F215" s="78">
        <f t="shared" si="33"/>
        <v>360002.5</v>
      </c>
      <c r="G215" s="76" t="s">
        <v>520</v>
      </c>
      <c r="H215" s="75">
        <v>7</v>
      </c>
      <c r="I215" s="99">
        <v>47832.5</v>
      </c>
      <c r="J215" s="99">
        <f t="shared" si="34"/>
        <v>334827.5</v>
      </c>
      <c r="K215" s="99">
        <f>190*132.5</f>
        <v>25175</v>
      </c>
      <c r="L215" s="99">
        <v>0</v>
      </c>
      <c r="M215" s="99">
        <f t="shared" si="35"/>
        <v>360002.5</v>
      </c>
      <c r="N215" s="79">
        <f t="shared" si="36"/>
        <v>360002.5</v>
      </c>
      <c r="O215" s="81">
        <v>45444</v>
      </c>
      <c r="P215" s="75"/>
    </row>
    <row r="216" spans="1:16" s="100" customFormat="1" ht="25.5" x14ac:dyDescent="0.25">
      <c r="A216" s="97">
        <v>193</v>
      </c>
      <c r="B216" s="75" t="s">
        <v>521</v>
      </c>
      <c r="C216" s="98" t="s">
        <v>522</v>
      </c>
      <c r="D216" s="76" t="s">
        <v>176</v>
      </c>
      <c r="E216" s="98" t="s">
        <v>523</v>
      </c>
      <c r="F216" s="78">
        <f t="shared" si="33"/>
        <v>18480</v>
      </c>
      <c r="G216" s="76" t="s">
        <v>521</v>
      </c>
      <c r="H216" s="75">
        <v>3</v>
      </c>
      <c r="I216" s="99">
        <v>6160</v>
      </c>
      <c r="J216" s="99">
        <f t="shared" si="34"/>
        <v>18480</v>
      </c>
      <c r="K216" s="99"/>
      <c r="L216" s="99">
        <v>0</v>
      </c>
      <c r="M216" s="99">
        <f t="shared" si="35"/>
        <v>18480</v>
      </c>
      <c r="N216" s="79">
        <f t="shared" si="36"/>
        <v>18480</v>
      </c>
      <c r="O216" s="81">
        <v>45444</v>
      </c>
      <c r="P216" s="75"/>
    </row>
    <row r="217" spans="1:16" s="100" customFormat="1" ht="25.5" x14ac:dyDescent="0.25">
      <c r="A217" s="97">
        <v>194</v>
      </c>
      <c r="B217" s="75" t="s">
        <v>524</v>
      </c>
      <c r="C217" s="98" t="s">
        <v>522</v>
      </c>
      <c r="D217" s="76" t="s">
        <v>176</v>
      </c>
      <c r="E217" s="98" t="s">
        <v>523</v>
      </c>
      <c r="F217" s="78">
        <f t="shared" si="33"/>
        <v>18480</v>
      </c>
      <c r="G217" s="76" t="s">
        <v>524</v>
      </c>
      <c r="H217" s="75">
        <v>3</v>
      </c>
      <c r="I217" s="99">
        <v>6160</v>
      </c>
      <c r="J217" s="99">
        <f t="shared" si="34"/>
        <v>18480</v>
      </c>
      <c r="K217" s="99"/>
      <c r="L217" s="99">
        <v>0</v>
      </c>
      <c r="M217" s="99">
        <f t="shared" si="35"/>
        <v>18480</v>
      </c>
      <c r="N217" s="79">
        <f t="shared" si="36"/>
        <v>18480</v>
      </c>
      <c r="O217" s="81">
        <v>45444</v>
      </c>
      <c r="P217" s="75"/>
    </row>
    <row r="218" spans="1:16" s="100" customFormat="1" ht="25.5" x14ac:dyDescent="0.25">
      <c r="A218" s="97">
        <v>195</v>
      </c>
      <c r="B218" s="75" t="s">
        <v>525</v>
      </c>
      <c r="C218" s="98" t="s">
        <v>522</v>
      </c>
      <c r="D218" s="76" t="s">
        <v>176</v>
      </c>
      <c r="E218" s="98" t="s">
        <v>523</v>
      </c>
      <c r="F218" s="78">
        <f t="shared" si="33"/>
        <v>18480</v>
      </c>
      <c r="G218" s="76" t="s">
        <v>525</v>
      </c>
      <c r="H218" s="75">
        <v>3</v>
      </c>
      <c r="I218" s="99">
        <v>6160</v>
      </c>
      <c r="J218" s="99">
        <f t="shared" si="34"/>
        <v>18480</v>
      </c>
      <c r="K218" s="99"/>
      <c r="L218" s="99">
        <v>0</v>
      </c>
      <c r="M218" s="99">
        <f t="shared" si="35"/>
        <v>18480</v>
      </c>
      <c r="N218" s="79">
        <f t="shared" si="36"/>
        <v>18480</v>
      </c>
      <c r="O218" s="81">
        <v>45444</v>
      </c>
      <c r="P218" s="75"/>
    </row>
    <row r="219" spans="1:16" s="100" customFormat="1" ht="25.5" x14ac:dyDescent="0.25">
      <c r="A219" s="97">
        <v>196</v>
      </c>
      <c r="B219" s="75" t="s">
        <v>526</v>
      </c>
      <c r="C219" s="98" t="s">
        <v>522</v>
      </c>
      <c r="D219" s="76" t="s">
        <v>176</v>
      </c>
      <c r="E219" s="98" t="s">
        <v>523</v>
      </c>
      <c r="F219" s="78">
        <f t="shared" si="33"/>
        <v>18480</v>
      </c>
      <c r="G219" s="76" t="s">
        <v>526</v>
      </c>
      <c r="H219" s="75">
        <v>3</v>
      </c>
      <c r="I219" s="99">
        <v>6160</v>
      </c>
      <c r="J219" s="99">
        <f t="shared" si="34"/>
        <v>18480</v>
      </c>
      <c r="K219" s="99"/>
      <c r="L219" s="99">
        <v>0</v>
      </c>
      <c r="M219" s="99">
        <f t="shared" si="35"/>
        <v>18480</v>
      </c>
      <c r="N219" s="79">
        <f t="shared" si="36"/>
        <v>18480</v>
      </c>
      <c r="O219" s="81">
        <v>45444</v>
      </c>
      <c r="P219" s="75"/>
    </row>
    <row r="220" spans="1:16" ht="25.5" x14ac:dyDescent="0.25">
      <c r="A220" s="97">
        <v>197</v>
      </c>
      <c r="B220" s="1" t="s">
        <v>527</v>
      </c>
      <c r="C220" s="13" t="s">
        <v>522</v>
      </c>
      <c r="D220" s="12" t="s">
        <v>176</v>
      </c>
      <c r="E220" s="13" t="s">
        <v>523</v>
      </c>
      <c r="F220" s="22">
        <f t="shared" si="33"/>
        <v>10380</v>
      </c>
      <c r="G220" s="12" t="s">
        <v>527</v>
      </c>
      <c r="H220" s="1">
        <v>3</v>
      </c>
      <c r="I220" s="93">
        <v>3460</v>
      </c>
      <c r="J220" s="93">
        <f t="shared" si="34"/>
        <v>10380</v>
      </c>
      <c r="K220" s="93"/>
      <c r="L220" s="93">
        <v>0</v>
      </c>
      <c r="M220" s="93">
        <f t="shared" si="35"/>
        <v>10380</v>
      </c>
      <c r="N220" s="7">
        <f t="shared" si="36"/>
        <v>10380</v>
      </c>
      <c r="O220" s="41">
        <v>45444</v>
      </c>
      <c r="P220" s="1"/>
    </row>
    <row r="221" spans="1:16" ht="25.5" x14ac:dyDescent="0.25">
      <c r="A221" s="94">
        <v>198</v>
      </c>
      <c r="B221" s="51" t="s">
        <v>509</v>
      </c>
      <c r="C221" s="82" t="s">
        <v>528</v>
      </c>
      <c r="D221" s="50" t="s">
        <v>505</v>
      </c>
      <c r="E221" s="82" t="s">
        <v>529</v>
      </c>
      <c r="F221" s="52">
        <f t="shared" si="33"/>
        <v>89000</v>
      </c>
      <c r="G221" s="50" t="s">
        <v>509</v>
      </c>
      <c r="H221" s="51">
        <v>5</v>
      </c>
      <c r="I221" s="96">
        <v>16800</v>
      </c>
      <c r="J221" s="96">
        <f t="shared" si="34"/>
        <v>84000</v>
      </c>
      <c r="K221" s="96">
        <v>5000</v>
      </c>
      <c r="L221" s="96">
        <v>0</v>
      </c>
      <c r="M221" s="96">
        <f t="shared" si="35"/>
        <v>89000</v>
      </c>
      <c r="N221" s="53">
        <f t="shared" si="36"/>
        <v>89000</v>
      </c>
      <c r="O221" s="55">
        <v>45444</v>
      </c>
      <c r="P221" s="51" t="s">
        <v>256</v>
      </c>
    </row>
    <row r="222" spans="1:16" ht="25.5" x14ac:dyDescent="0.25">
      <c r="A222" s="94">
        <v>199</v>
      </c>
      <c r="B222" s="51" t="s">
        <v>503</v>
      </c>
      <c r="C222" s="82" t="s">
        <v>528</v>
      </c>
      <c r="D222" s="50" t="s">
        <v>505</v>
      </c>
      <c r="E222" s="82" t="s">
        <v>529</v>
      </c>
      <c r="F222" s="52">
        <f t="shared" si="33"/>
        <v>89000</v>
      </c>
      <c r="G222" s="50" t="s">
        <v>503</v>
      </c>
      <c r="H222" s="51">
        <v>5</v>
      </c>
      <c r="I222" s="96">
        <v>16800</v>
      </c>
      <c r="J222" s="96">
        <f t="shared" si="34"/>
        <v>84000</v>
      </c>
      <c r="K222" s="96">
        <v>5000</v>
      </c>
      <c r="L222" s="96">
        <v>0</v>
      </c>
      <c r="M222" s="96">
        <f t="shared" si="35"/>
        <v>89000</v>
      </c>
      <c r="N222" s="53">
        <f t="shared" si="36"/>
        <v>89000</v>
      </c>
      <c r="O222" s="55">
        <v>45444</v>
      </c>
      <c r="P222" s="51" t="s">
        <v>256</v>
      </c>
    </row>
    <row r="223" spans="1:16" ht="25.5" x14ac:dyDescent="0.25">
      <c r="A223" s="94">
        <v>200</v>
      </c>
      <c r="B223" s="51" t="s">
        <v>274</v>
      </c>
      <c r="C223" s="82" t="s">
        <v>528</v>
      </c>
      <c r="D223" s="50" t="s">
        <v>505</v>
      </c>
      <c r="E223" s="82" t="s">
        <v>529</v>
      </c>
      <c r="F223" s="52">
        <f t="shared" si="33"/>
        <v>75000</v>
      </c>
      <c r="G223" s="50" t="s">
        <v>274</v>
      </c>
      <c r="H223" s="51">
        <v>5</v>
      </c>
      <c r="I223" s="96">
        <v>14000</v>
      </c>
      <c r="J223" s="96">
        <f t="shared" si="34"/>
        <v>70000</v>
      </c>
      <c r="K223" s="96">
        <v>5000</v>
      </c>
      <c r="L223" s="96">
        <v>0</v>
      </c>
      <c r="M223" s="96">
        <f t="shared" si="35"/>
        <v>75000</v>
      </c>
      <c r="N223" s="53">
        <f t="shared" si="36"/>
        <v>75000</v>
      </c>
      <c r="O223" s="55">
        <v>45444</v>
      </c>
      <c r="P223" s="51" t="s">
        <v>256</v>
      </c>
    </row>
    <row r="224" spans="1:16" ht="25.5" x14ac:dyDescent="0.25">
      <c r="A224" s="94">
        <v>201</v>
      </c>
      <c r="B224" s="51" t="s">
        <v>480</v>
      </c>
      <c r="C224" s="82" t="s">
        <v>528</v>
      </c>
      <c r="D224" s="50" t="s">
        <v>505</v>
      </c>
      <c r="E224" s="82" t="s">
        <v>529</v>
      </c>
      <c r="F224" s="52">
        <f t="shared" si="33"/>
        <v>75000</v>
      </c>
      <c r="G224" s="50" t="s">
        <v>480</v>
      </c>
      <c r="H224" s="51">
        <v>5</v>
      </c>
      <c r="I224" s="96">
        <v>14000</v>
      </c>
      <c r="J224" s="96">
        <f t="shared" si="34"/>
        <v>70000</v>
      </c>
      <c r="K224" s="96">
        <v>5000</v>
      </c>
      <c r="L224" s="96">
        <v>0</v>
      </c>
      <c r="M224" s="96">
        <f t="shared" si="35"/>
        <v>75000</v>
      </c>
      <c r="N224" s="53">
        <f t="shared" si="36"/>
        <v>75000</v>
      </c>
      <c r="O224" s="55">
        <v>45444</v>
      </c>
      <c r="P224" s="51" t="s">
        <v>256</v>
      </c>
    </row>
    <row r="225" spans="1:16" ht="25.5" x14ac:dyDescent="0.25">
      <c r="A225" s="94">
        <v>202</v>
      </c>
      <c r="B225" s="51" t="s">
        <v>497</v>
      </c>
      <c r="C225" s="82" t="s">
        <v>528</v>
      </c>
      <c r="D225" s="50" t="s">
        <v>505</v>
      </c>
      <c r="E225" s="82" t="s">
        <v>529</v>
      </c>
      <c r="F225" s="52">
        <f t="shared" si="33"/>
        <v>75000</v>
      </c>
      <c r="G225" s="50" t="s">
        <v>497</v>
      </c>
      <c r="H225" s="51">
        <v>5</v>
      </c>
      <c r="I225" s="96">
        <v>14000</v>
      </c>
      <c r="J225" s="96">
        <f t="shared" si="34"/>
        <v>70000</v>
      </c>
      <c r="K225" s="96">
        <v>5000</v>
      </c>
      <c r="L225" s="96">
        <v>0</v>
      </c>
      <c r="M225" s="96">
        <f t="shared" si="35"/>
        <v>75000</v>
      </c>
      <c r="N225" s="53">
        <f t="shared" si="36"/>
        <v>75000</v>
      </c>
      <c r="O225" s="55">
        <v>45444</v>
      </c>
      <c r="P225" s="51" t="s">
        <v>256</v>
      </c>
    </row>
    <row r="226" spans="1:16" ht="25.5" x14ac:dyDescent="0.25">
      <c r="A226" s="94">
        <v>203</v>
      </c>
      <c r="B226" s="51" t="s">
        <v>484</v>
      </c>
      <c r="C226" s="82" t="s">
        <v>528</v>
      </c>
      <c r="D226" s="50" t="s">
        <v>505</v>
      </c>
      <c r="E226" s="82" t="s">
        <v>529</v>
      </c>
      <c r="F226" s="52">
        <f t="shared" si="33"/>
        <v>61000</v>
      </c>
      <c r="G226" s="50" t="s">
        <v>484</v>
      </c>
      <c r="H226" s="51">
        <v>5</v>
      </c>
      <c r="I226" s="96">
        <v>11200</v>
      </c>
      <c r="J226" s="96">
        <f t="shared" si="34"/>
        <v>56000</v>
      </c>
      <c r="K226" s="96">
        <v>5000</v>
      </c>
      <c r="L226" s="96">
        <v>0</v>
      </c>
      <c r="M226" s="96">
        <f t="shared" si="35"/>
        <v>61000</v>
      </c>
      <c r="N226" s="53">
        <f t="shared" si="36"/>
        <v>61000</v>
      </c>
      <c r="O226" s="55">
        <v>45444</v>
      </c>
      <c r="P226" s="51" t="s">
        <v>256</v>
      </c>
    </row>
    <row r="227" spans="1:16" ht="25.5" x14ac:dyDescent="0.25">
      <c r="A227" s="94">
        <v>204</v>
      </c>
      <c r="B227" s="51" t="s">
        <v>530</v>
      </c>
      <c r="C227" s="82" t="s">
        <v>528</v>
      </c>
      <c r="D227" s="50" t="s">
        <v>505</v>
      </c>
      <c r="E227" s="82" t="s">
        <v>529</v>
      </c>
      <c r="F227" s="52">
        <f t="shared" si="33"/>
        <v>89000</v>
      </c>
      <c r="G227" s="50" t="s">
        <v>530</v>
      </c>
      <c r="H227" s="51">
        <v>5</v>
      </c>
      <c r="I227" s="96">
        <v>16800</v>
      </c>
      <c r="J227" s="96">
        <f t="shared" si="34"/>
        <v>84000</v>
      </c>
      <c r="K227" s="96">
        <v>5000</v>
      </c>
      <c r="L227" s="96">
        <v>0</v>
      </c>
      <c r="M227" s="96">
        <f t="shared" si="35"/>
        <v>89000</v>
      </c>
      <c r="N227" s="53">
        <f t="shared" si="36"/>
        <v>89000</v>
      </c>
      <c r="O227" s="55">
        <v>45444</v>
      </c>
      <c r="P227" s="51" t="s">
        <v>256</v>
      </c>
    </row>
    <row r="228" spans="1:16" ht="25.5" x14ac:dyDescent="0.25">
      <c r="A228" s="94">
        <v>205</v>
      </c>
      <c r="B228" s="51" t="s">
        <v>531</v>
      </c>
      <c r="C228" s="82" t="s">
        <v>528</v>
      </c>
      <c r="D228" s="50" t="s">
        <v>505</v>
      </c>
      <c r="E228" s="82" t="s">
        <v>529</v>
      </c>
      <c r="F228" s="52">
        <f t="shared" si="33"/>
        <v>75000</v>
      </c>
      <c r="G228" s="50" t="s">
        <v>531</v>
      </c>
      <c r="H228" s="51">
        <v>5</v>
      </c>
      <c r="I228" s="96">
        <v>14000</v>
      </c>
      <c r="J228" s="96">
        <f t="shared" si="34"/>
        <v>70000</v>
      </c>
      <c r="K228" s="96">
        <v>5000</v>
      </c>
      <c r="L228" s="96">
        <v>0</v>
      </c>
      <c r="M228" s="96">
        <f t="shared" si="35"/>
        <v>75000</v>
      </c>
      <c r="N228" s="53">
        <f t="shared" si="36"/>
        <v>75000</v>
      </c>
      <c r="O228" s="55">
        <v>45444</v>
      </c>
      <c r="P228" s="51" t="s">
        <v>256</v>
      </c>
    </row>
    <row r="229" spans="1:16" x14ac:dyDescent="0.25">
      <c r="A229" s="94">
        <v>206</v>
      </c>
      <c r="B229" s="51" t="s">
        <v>532</v>
      </c>
      <c r="C229" s="82" t="s">
        <v>528</v>
      </c>
      <c r="D229" s="50" t="s">
        <v>505</v>
      </c>
      <c r="E229" s="82" t="s">
        <v>529</v>
      </c>
      <c r="F229" s="52">
        <f t="shared" si="33"/>
        <v>75000</v>
      </c>
      <c r="G229" s="50" t="s">
        <v>533</v>
      </c>
      <c r="H229" s="51">
        <v>5</v>
      </c>
      <c r="I229" s="96">
        <v>14000</v>
      </c>
      <c r="J229" s="96">
        <f t="shared" si="34"/>
        <v>70000</v>
      </c>
      <c r="K229" s="96">
        <v>5000</v>
      </c>
      <c r="L229" s="96">
        <v>0</v>
      </c>
      <c r="M229" s="96">
        <f t="shared" si="35"/>
        <v>75000</v>
      </c>
      <c r="N229" s="53">
        <f t="shared" si="36"/>
        <v>75000</v>
      </c>
      <c r="O229" s="55">
        <v>45444</v>
      </c>
      <c r="P229" s="51" t="s">
        <v>256</v>
      </c>
    </row>
    <row r="230" spans="1:16" ht="25.5" x14ac:dyDescent="0.25">
      <c r="A230" s="94">
        <v>207</v>
      </c>
      <c r="B230" s="51" t="s">
        <v>534</v>
      </c>
      <c r="C230" s="82" t="s">
        <v>528</v>
      </c>
      <c r="D230" s="50" t="s">
        <v>505</v>
      </c>
      <c r="E230" s="82" t="s">
        <v>529</v>
      </c>
      <c r="F230" s="52">
        <f t="shared" si="33"/>
        <v>75000</v>
      </c>
      <c r="G230" s="50" t="s">
        <v>534</v>
      </c>
      <c r="H230" s="51">
        <v>5</v>
      </c>
      <c r="I230" s="96">
        <v>14000</v>
      </c>
      <c r="J230" s="96">
        <f t="shared" si="34"/>
        <v>70000</v>
      </c>
      <c r="K230" s="96">
        <v>5000</v>
      </c>
      <c r="L230" s="96">
        <v>0</v>
      </c>
      <c r="M230" s="96">
        <f t="shared" si="35"/>
        <v>75000</v>
      </c>
      <c r="N230" s="53">
        <f t="shared" si="36"/>
        <v>75000</v>
      </c>
      <c r="O230" s="55">
        <v>45444</v>
      </c>
      <c r="P230" s="51" t="s">
        <v>256</v>
      </c>
    </row>
    <row r="231" spans="1:16" ht="25.5" x14ac:dyDescent="0.25">
      <c r="A231" s="94">
        <v>208</v>
      </c>
      <c r="B231" s="51" t="s">
        <v>509</v>
      </c>
      <c r="C231" s="82" t="s">
        <v>535</v>
      </c>
      <c r="D231" s="50" t="s">
        <v>176</v>
      </c>
      <c r="E231" s="101">
        <v>45439</v>
      </c>
      <c r="F231" s="52">
        <f t="shared" si="33"/>
        <v>16800</v>
      </c>
      <c r="G231" s="50" t="s">
        <v>509</v>
      </c>
      <c r="H231" s="51">
        <v>1</v>
      </c>
      <c r="I231" s="96">
        <v>16800</v>
      </c>
      <c r="J231" s="96">
        <f t="shared" si="34"/>
        <v>16800</v>
      </c>
      <c r="K231" s="96"/>
      <c r="L231" s="96">
        <v>0</v>
      </c>
      <c r="M231" s="96">
        <f t="shared" si="35"/>
        <v>16800</v>
      </c>
      <c r="N231" s="53">
        <f t="shared" si="36"/>
        <v>16800</v>
      </c>
      <c r="O231" s="55">
        <v>45444</v>
      </c>
      <c r="P231" s="51" t="s">
        <v>256</v>
      </c>
    </row>
    <row r="232" spans="1:16" x14ac:dyDescent="0.25">
      <c r="A232" s="94">
        <v>209</v>
      </c>
      <c r="B232" s="51" t="s">
        <v>536</v>
      </c>
      <c r="C232" s="82" t="s">
        <v>535</v>
      </c>
      <c r="D232" s="50" t="s">
        <v>176</v>
      </c>
      <c r="E232" s="101">
        <v>45439</v>
      </c>
      <c r="F232" s="52">
        <f t="shared" si="33"/>
        <v>6300</v>
      </c>
      <c r="G232" s="50" t="s">
        <v>537</v>
      </c>
      <c r="H232" s="51">
        <v>1</v>
      </c>
      <c r="I232" s="96">
        <v>6300</v>
      </c>
      <c r="J232" s="96">
        <f t="shared" si="34"/>
        <v>6300</v>
      </c>
      <c r="K232" s="96"/>
      <c r="L232" s="96">
        <v>0</v>
      </c>
      <c r="M232" s="96">
        <f t="shared" si="35"/>
        <v>6300</v>
      </c>
      <c r="N232" s="53">
        <f t="shared" si="36"/>
        <v>6300</v>
      </c>
      <c r="O232" s="55">
        <v>45444</v>
      </c>
      <c r="P232" s="51" t="s">
        <v>256</v>
      </c>
    </row>
    <row r="233" spans="1:16" ht="25.5" x14ac:dyDescent="0.25">
      <c r="A233" s="94">
        <v>210</v>
      </c>
      <c r="B233" s="51" t="s">
        <v>509</v>
      </c>
      <c r="C233" s="82" t="s">
        <v>538</v>
      </c>
      <c r="D233" s="50" t="s">
        <v>176</v>
      </c>
      <c r="E233" s="101">
        <v>45320</v>
      </c>
      <c r="F233" s="52">
        <f t="shared" si="33"/>
        <v>9240</v>
      </c>
      <c r="G233" s="50" t="s">
        <v>509</v>
      </c>
      <c r="H233" s="51">
        <v>1</v>
      </c>
      <c r="I233" s="96">
        <v>9240</v>
      </c>
      <c r="J233" s="96">
        <f t="shared" si="34"/>
        <v>9240</v>
      </c>
      <c r="K233" s="96"/>
      <c r="L233" s="96">
        <v>0</v>
      </c>
      <c r="M233" s="96">
        <f t="shared" si="35"/>
        <v>9240</v>
      </c>
      <c r="N233" s="53">
        <f t="shared" si="36"/>
        <v>9240</v>
      </c>
      <c r="O233" s="55">
        <v>45444</v>
      </c>
      <c r="P233" s="51" t="s">
        <v>256</v>
      </c>
    </row>
    <row r="234" spans="1:16" x14ac:dyDescent="0.25">
      <c r="A234" s="94">
        <v>211</v>
      </c>
      <c r="B234" s="51" t="s">
        <v>536</v>
      </c>
      <c r="C234" s="82" t="s">
        <v>538</v>
      </c>
      <c r="D234" s="50" t="s">
        <v>176</v>
      </c>
      <c r="E234" s="101">
        <v>45320</v>
      </c>
      <c r="F234" s="52">
        <f t="shared" si="33"/>
        <v>9240</v>
      </c>
      <c r="G234" s="50" t="s">
        <v>537</v>
      </c>
      <c r="H234" s="51">
        <v>1</v>
      </c>
      <c r="I234" s="96">
        <v>9240</v>
      </c>
      <c r="J234" s="96">
        <f t="shared" si="34"/>
        <v>9240</v>
      </c>
      <c r="K234" s="96"/>
      <c r="L234" s="96">
        <v>0</v>
      </c>
      <c r="M234" s="96">
        <f t="shared" si="35"/>
        <v>9240</v>
      </c>
      <c r="N234" s="53">
        <f t="shared" si="36"/>
        <v>9240</v>
      </c>
      <c r="O234" s="55">
        <v>45444</v>
      </c>
      <c r="P234" s="51" t="s">
        <v>256</v>
      </c>
    </row>
    <row r="235" spans="1:16" ht="25.5" x14ac:dyDescent="0.25">
      <c r="A235" s="94">
        <v>212</v>
      </c>
      <c r="B235" s="51" t="s">
        <v>494</v>
      </c>
      <c r="C235" s="82" t="s">
        <v>490</v>
      </c>
      <c r="D235" s="50" t="s">
        <v>186</v>
      </c>
      <c r="E235" s="82" t="s">
        <v>539</v>
      </c>
      <c r="F235" s="52">
        <f>M235</f>
        <v>73200</v>
      </c>
      <c r="G235" s="50" t="s">
        <v>494</v>
      </c>
      <c r="H235" s="51">
        <v>6</v>
      </c>
      <c r="I235" s="96">
        <v>11200</v>
      </c>
      <c r="J235" s="96">
        <f>H235*I235</f>
        <v>67200</v>
      </c>
      <c r="K235" s="96">
        <v>6000</v>
      </c>
      <c r="L235" s="96">
        <v>0</v>
      </c>
      <c r="M235" s="96">
        <f>K235+J235</f>
        <v>73200</v>
      </c>
      <c r="N235" s="53">
        <f t="shared" si="36"/>
        <v>73200</v>
      </c>
      <c r="O235" s="55">
        <v>45444</v>
      </c>
      <c r="P235" s="51" t="s">
        <v>256</v>
      </c>
    </row>
    <row r="236" spans="1:16" ht="25.5" x14ac:dyDescent="0.25">
      <c r="A236" s="94">
        <v>213</v>
      </c>
      <c r="B236" s="51" t="s">
        <v>493</v>
      </c>
      <c r="C236" s="82" t="s">
        <v>490</v>
      </c>
      <c r="D236" s="50" t="s">
        <v>186</v>
      </c>
      <c r="E236" s="82" t="s">
        <v>539</v>
      </c>
      <c r="F236" s="52">
        <f t="shared" ref="F236:F299" si="37">M236</f>
        <v>90000</v>
      </c>
      <c r="G236" s="50" t="s">
        <v>493</v>
      </c>
      <c r="H236" s="51">
        <v>6</v>
      </c>
      <c r="I236" s="96">
        <v>14000</v>
      </c>
      <c r="J236" s="96">
        <f t="shared" ref="J236:J299" si="38">H236*I236</f>
        <v>84000</v>
      </c>
      <c r="K236" s="96">
        <v>6000</v>
      </c>
      <c r="L236" s="96">
        <v>0</v>
      </c>
      <c r="M236" s="96">
        <f t="shared" ref="M236:M299" si="39">K236+J236</f>
        <v>90000</v>
      </c>
      <c r="N236" s="53">
        <f t="shared" si="36"/>
        <v>90000</v>
      </c>
      <c r="O236" s="55">
        <v>45444</v>
      </c>
      <c r="P236" s="51" t="s">
        <v>256</v>
      </c>
    </row>
    <row r="237" spans="1:16" ht="25.5" x14ac:dyDescent="0.25">
      <c r="A237" s="94">
        <v>214</v>
      </c>
      <c r="B237" s="51" t="s">
        <v>495</v>
      </c>
      <c r="C237" s="82" t="s">
        <v>490</v>
      </c>
      <c r="D237" s="50" t="s">
        <v>186</v>
      </c>
      <c r="E237" s="82" t="s">
        <v>539</v>
      </c>
      <c r="F237" s="52">
        <f t="shared" si="37"/>
        <v>73200</v>
      </c>
      <c r="G237" s="50" t="s">
        <v>495</v>
      </c>
      <c r="H237" s="51">
        <v>6</v>
      </c>
      <c r="I237" s="96">
        <v>11200</v>
      </c>
      <c r="J237" s="96">
        <f t="shared" si="38"/>
        <v>67200</v>
      </c>
      <c r="K237" s="96">
        <v>6000</v>
      </c>
      <c r="L237" s="96">
        <v>0</v>
      </c>
      <c r="M237" s="96">
        <f t="shared" si="39"/>
        <v>73200</v>
      </c>
      <c r="N237" s="53">
        <f t="shared" si="36"/>
        <v>73200</v>
      </c>
      <c r="O237" s="55">
        <v>45444</v>
      </c>
      <c r="P237" s="51" t="s">
        <v>256</v>
      </c>
    </row>
    <row r="238" spans="1:16" ht="25.5" x14ac:dyDescent="0.25">
      <c r="A238" s="94">
        <v>215</v>
      </c>
      <c r="B238" s="51" t="s">
        <v>540</v>
      </c>
      <c r="C238" s="82" t="s">
        <v>490</v>
      </c>
      <c r="D238" s="50" t="s">
        <v>186</v>
      </c>
      <c r="E238" s="82" t="s">
        <v>539</v>
      </c>
      <c r="F238" s="52">
        <f t="shared" si="37"/>
        <v>73200</v>
      </c>
      <c r="G238" s="50" t="s">
        <v>540</v>
      </c>
      <c r="H238" s="51">
        <v>6</v>
      </c>
      <c r="I238" s="96">
        <v>11200</v>
      </c>
      <c r="J238" s="96">
        <f t="shared" si="38"/>
        <v>67200</v>
      </c>
      <c r="K238" s="96">
        <v>6000</v>
      </c>
      <c r="L238" s="96">
        <v>0</v>
      </c>
      <c r="M238" s="96">
        <f t="shared" si="39"/>
        <v>73200</v>
      </c>
      <c r="N238" s="53">
        <f t="shared" si="36"/>
        <v>73200</v>
      </c>
      <c r="O238" s="55">
        <v>45444</v>
      </c>
      <c r="P238" s="51" t="s">
        <v>256</v>
      </c>
    </row>
    <row r="239" spans="1:16" ht="25.5" x14ac:dyDescent="0.25">
      <c r="A239" s="94">
        <v>216</v>
      </c>
      <c r="B239" s="51" t="s">
        <v>541</v>
      </c>
      <c r="C239" s="82" t="s">
        <v>490</v>
      </c>
      <c r="D239" s="50" t="s">
        <v>186</v>
      </c>
      <c r="E239" s="82" t="s">
        <v>539</v>
      </c>
      <c r="F239" s="52">
        <f t="shared" si="37"/>
        <v>90000</v>
      </c>
      <c r="G239" s="50" t="s">
        <v>541</v>
      </c>
      <c r="H239" s="51">
        <v>6</v>
      </c>
      <c r="I239" s="96">
        <v>14000</v>
      </c>
      <c r="J239" s="96">
        <f t="shared" si="38"/>
        <v>84000</v>
      </c>
      <c r="K239" s="96">
        <v>6000</v>
      </c>
      <c r="L239" s="96">
        <v>0</v>
      </c>
      <c r="M239" s="96">
        <f t="shared" si="39"/>
        <v>90000</v>
      </c>
      <c r="N239" s="53">
        <f t="shared" si="36"/>
        <v>90000</v>
      </c>
      <c r="O239" s="55">
        <v>45444</v>
      </c>
      <c r="P239" s="51" t="s">
        <v>256</v>
      </c>
    </row>
    <row r="240" spans="1:16" ht="25.5" x14ac:dyDescent="0.25">
      <c r="A240" s="94">
        <v>217</v>
      </c>
      <c r="B240" s="51" t="s">
        <v>542</v>
      </c>
      <c r="C240" s="82" t="s">
        <v>490</v>
      </c>
      <c r="D240" s="50" t="s">
        <v>186</v>
      </c>
      <c r="E240" s="82" t="s">
        <v>539</v>
      </c>
      <c r="F240" s="52">
        <f t="shared" si="37"/>
        <v>73200</v>
      </c>
      <c r="G240" s="50" t="s">
        <v>542</v>
      </c>
      <c r="H240" s="51">
        <v>6</v>
      </c>
      <c r="I240" s="96">
        <v>11200</v>
      </c>
      <c r="J240" s="96">
        <f t="shared" si="38"/>
        <v>67200</v>
      </c>
      <c r="K240" s="96">
        <v>6000</v>
      </c>
      <c r="L240" s="96">
        <v>0</v>
      </c>
      <c r="M240" s="96">
        <f t="shared" si="39"/>
        <v>73200</v>
      </c>
      <c r="N240" s="53">
        <f t="shared" si="36"/>
        <v>73200</v>
      </c>
      <c r="O240" s="55">
        <v>45444</v>
      </c>
      <c r="P240" s="51" t="s">
        <v>256</v>
      </c>
    </row>
    <row r="241" spans="1:16" ht="25.5" x14ac:dyDescent="0.25">
      <c r="A241" s="94">
        <v>218</v>
      </c>
      <c r="B241" s="51" t="s">
        <v>491</v>
      </c>
      <c r="C241" s="82" t="s">
        <v>490</v>
      </c>
      <c r="D241" s="50" t="s">
        <v>186</v>
      </c>
      <c r="E241" s="82" t="s">
        <v>539</v>
      </c>
      <c r="F241" s="52">
        <f t="shared" si="37"/>
        <v>73200</v>
      </c>
      <c r="G241" s="50" t="s">
        <v>491</v>
      </c>
      <c r="H241" s="51">
        <v>6</v>
      </c>
      <c r="I241" s="96">
        <v>11200</v>
      </c>
      <c r="J241" s="96">
        <f t="shared" si="38"/>
        <v>67200</v>
      </c>
      <c r="K241" s="96">
        <v>6000</v>
      </c>
      <c r="L241" s="96">
        <v>0</v>
      </c>
      <c r="M241" s="96">
        <f t="shared" si="39"/>
        <v>73200</v>
      </c>
      <c r="N241" s="53">
        <f t="shared" si="36"/>
        <v>73200</v>
      </c>
      <c r="O241" s="55">
        <v>45444</v>
      </c>
      <c r="P241" s="51" t="s">
        <v>256</v>
      </c>
    </row>
    <row r="242" spans="1:16" ht="25.5" x14ac:dyDescent="0.25">
      <c r="A242" s="94">
        <v>219</v>
      </c>
      <c r="B242" s="51" t="s">
        <v>543</v>
      </c>
      <c r="C242" s="50" t="s">
        <v>544</v>
      </c>
      <c r="D242" s="50" t="s">
        <v>180</v>
      </c>
      <c r="E242" s="95" t="s">
        <v>545</v>
      </c>
      <c r="F242" s="52">
        <f t="shared" si="37"/>
        <v>97200</v>
      </c>
      <c r="G242" s="50" t="s">
        <v>543</v>
      </c>
      <c r="H242" s="51">
        <v>6</v>
      </c>
      <c r="I242" s="96">
        <v>11200</v>
      </c>
      <c r="J242" s="96">
        <f t="shared" si="38"/>
        <v>67200</v>
      </c>
      <c r="K242" s="96">
        <v>30000</v>
      </c>
      <c r="L242" s="96">
        <v>0</v>
      </c>
      <c r="M242" s="96">
        <f t="shared" si="39"/>
        <v>97200</v>
      </c>
      <c r="N242" s="53">
        <f t="shared" ref="N242:N274" si="40">M242</f>
        <v>97200</v>
      </c>
      <c r="O242" s="55">
        <v>45444</v>
      </c>
      <c r="P242" s="51" t="s">
        <v>182</v>
      </c>
    </row>
    <row r="243" spans="1:16" ht="25.5" x14ac:dyDescent="0.25">
      <c r="A243" s="94">
        <v>220</v>
      </c>
      <c r="B243" s="51" t="s">
        <v>546</v>
      </c>
      <c r="C243" s="50" t="s">
        <v>544</v>
      </c>
      <c r="D243" s="50" t="s">
        <v>180</v>
      </c>
      <c r="E243" s="95" t="s">
        <v>545</v>
      </c>
      <c r="F243" s="52">
        <f t="shared" si="37"/>
        <v>67800</v>
      </c>
      <c r="G243" s="50" t="s">
        <v>546</v>
      </c>
      <c r="H243" s="51">
        <v>6</v>
      </c>
      <c r="I243" s="96">
        <v>6300</v>
      </c>
      <c r="J243" s="96">
        <f t="shared" si="38"/>
        <v>37800</v>
      </c>
      <c r="K243" s="96">
        <v>30000</v>
      </c>
      <c r="L243" s="96">
        <v>0</v>
      </c>
      <c r="M243" s="96">
        <f t="shared" si="39"/>
        <v>67800</v>
      </c>
      <c r="N243" s="53">
        <f t="shared" si="40"/>
        <v>67800</v>
      </c>
      <c r="O243" s="55">
        <v>45444</v>
      </c>
      <c r="P243" s="51" t="s">
        <v>182</v>
      </c>
    </row>
    <row r="244" spans="1:16" ht="25.5" x14ac:dyDescent="0.25">
      <c r="A244" s="94">
        <v>221</v>
      </c>
      <c r="B244" s="51" t="s">
        <v>547</v>
      </c>
      <c r="C244" s="50" t="s">
        <v>544</v>
      </c>
      <c r="D244" s="50" t="s">
        <v>180</v>
      </c>
      <c r="E244" s="95" t="s">
        <v>545</v>
      </c>
      <c r="F244" s="52">
        <f t="shared" si="37"/>
        <v>67800</v>
      </c>
      <c r="G244" s="50" t="s">
        <v>547</v>
      </c>
      <c r="H244" s="51">
        <v>6</v>
      </c>
      <c r="I244" s="96">
        <v>6300</v>
      </c>
      <c r="J244" s="96">
        <f t="shared" si="38"/>
        <v>37800</v>
      </c>
      <c r="K244" s="96">
        <v>30000</v>
      </c>
      <c r="L244" s="96">
        <v>0</v>
      </c>
      <c r="M244" s="96">
        <f t="shared" si="39"/>
        <v>67800</v>
      </c>
      <c r="N244" s="53">
        <f t="shared" si="40"/>
        <v>67800</v>
      </c>
      <c r="O244" s="55">
        <v>45444</v>
      </c>
      <c r="P244" s="51" t="s">
        <v>182</v>
      </c>
    </row>
    <row r="245" spans="1:16" ht="25.5" x14ac:dyDescent="0.25">
      <c r="A245" s="94">
        <v>222</v>
      </c>
      <c r="B245" s="51" t="s">
        <v>548</v>
      </c>
      <c r="C245" s="50" t="s">
        <v>544</v>
      </c>
      <c r="D245" s="50" t="s">
        <v>180</v>
      </c>
      <c r="E245" s="95" t="s">
        <v>545</v>
      </c>
      <c r="F245" s="52">
        <f t="shared" si="37"/>
        <v>97200</v>
      </c>
      <c r="G245" s="50" t="s">
        <v>548</v>
      </c>
      <c r="H245" s="51">
        <v>6</v>
      </c>
      <c r="I245" s="96">
        <v>11200</v>
      </c>
      <c r="J245" s="96">
        <f t="shared" si="38"/>
        <v>67200</v>
      </c>
      <c r="K245" s="96">
        <v>30000</v>
      </c>
      <c r="L245" s="96">
        <v>0</v>
      </c>
      <c r="M245" s="96">
        <f t="shared" si="39"/>
        <v>97200</v>
      </c>
      <c r="N245" s="53">
        <f t="shared" si="40"/>
        <v>97200</v>
      </c>
      <c r="O245" s="55">
        <v>45444</v>
      </c>
      <c r="P245" s="51" t="s">
        <v>182</v>
      </c>
    </row>
    <row r="246" spans="1:16" ht="25.5" x14ac:dyDescent="0.25">
      <c r="A246" s="94">
        <v>223</v>
      </c>
      <c r="B246" s="51" t="s">
        <v>507</v>
      </c>
      <c r="C246" s="50" t="s">
        <v>549</v>
      </c>
      <c r="D246" s="50" t="s">
        <v>176</v>
      </c>
      <c r="E246" s="95" t="s">
        <v>550</v>
      </c>
      <c r="F246" s="52">
        <f t="shared" si="37"/>
        <v>6160.0000000000009</v>
      </c>
      <c r="G246" s="50" t="s">
        <v>507</v>
      </c>
      <c r="H246" s="51">
        <v>0.55000000000000004</v>
      </c>
      <c r="I246" s="96">
        <v>11200</v>
      </c>
      <c r="J246" s="96">
        <f t="shared" si="38"/>
        <v>6160.0000000000009</v>
      </c>
      <c r="K246" s="96"/>
      <c r="L246" s="96">
        <v>0</v>
      </c>
      <c r="M246" s="96">
        <f t="shared" si="39"/>
        <v>6160.0000000000009</v>
      </c>
      <c r="N246" s="53">
        <f t="shared" si="40"/>
        <v>6160.0000000000009</v>
      </c>
      <c r="O246" s="55">
        <v>45444</v>
      </c>
      <c r="P246" s="51" t="s">
        <v>256</v>
      </c>
    </row>
    <row r="247" spans="1:16" x14ac:dyDescent="0.25">
      <c r="A247" s="94">
        <v>224</v>
      </c>
      <c r="B247" s="51" t="s">
        <v>551</v>
      </c>
      <c r="C247" s="50" t="s">
        <v>549</v>
      </c>
      <c r="D247" s="50" t="s">
        <v>176</v>
      </c>
      <c r="E247" s="95" t="s">
        <v>550</v>
      </c>
      <c r="F247" s="52">
        <f t="shared" si="37"/>
        <v>6160.0000000000009</v>
      </c>
      <c r="G247" s="50" t="s">
        <v>551</v>
      </c>
      <c r="H247" s="51">
        <v>0.55000000000000004</v>
      </c>
      <c r="I247" s="96">
        <v>11200</v>
      </c>
      <c r="J247" s="96">
        <f t="shared" si="38"/>
        <v>6160.0000000000009</v>
      </c>
      <c r="K247" s="96"/>
      <c r="L247" s="96">
        <v>0</v>
      </c>
      <c r="M247" s="96">
        <f t="shared" si="39"/>
        <v>6160.0000000000009</v>
      </c>
      <c r="N247" s="53">
        <f t="shared" si="40"/>
        <v>6160.0000000000009</v>
      </c>
      <c r="O247" s="55">
        <v>45444</v>
      </c>
      <c r="P247" s="51" t="s">
        <v>256</v>
      </c>
    </row>
    <row r="248" spans="1:16" ht="25.5" x14ac:dyDescent="0.25">
      <c r="A248" s="94">
        <v>225</v>
      </c>
      <c r="B248" s="51" t="s">
        <v>552</v>
      </c>
      <c r="C248" s="50" t="s">
        <v>549</v>
      </c>
      <c r="D248" s="50" t="s">
        <v>176</v>
      </c>
      <c r="E248" s="95" t="s">
        <v>550</v>
      </c>
      <c r="F248" s="52">
        <f t="shared" si="37"/>
        <v>3465.0000000000005</v>
      </c>
      <c r="G248" s="50" t="s">
        <v>552</v>
      </c>
      <c r="H248" s="51">
        <v>0.55000000000000004</v>
      </c>
      <c r="I248" s="96">
        <v>6300</v>
      </c>
      <c r="J248" s="96">
        <f t="shared" si="38"/>
        <v>3465.0000000000005</v>
      </c>
      <c r="K248" s="96"/>
      <c r="L248" s="96">
        <v>0</v>
      </c>
      <c r="M248" s="96">
        <f t="shared" si="39"/>
        <v>3465.0000000000005</v>
      </c>
      <c r="N248" s="53">
        <f t="shared" si="40"/>
        <v>3465.0000000000005</v>
      </c>
      <c r="O248" s="55">
        <v>45444</v>
      </c>
      <c r="P248" s="51" t="s">
        <v>256</v>
      </c>
    </row>
    <row r="249" spans="1:16" ht="25.5" x14ac:dyDescent="0.25">
      <c r="A249" s="9">
        <v>226</v>
      </c>
      <c r="B249" s="1" t="s">
        <v>491</v>
      </c>
      <c r="C249" s="13" t="s">
        <v>553</v>
      </c>
      <c r="D249" s="12" t="s">
        <v>505</v>
      </c>
      <c r="E249" s="13" t="s">
        <v>554</v>
      </c>
      <c r="F249" s="22">
        <f t="shared" si="37"/>
        <v>33600</v>
      </c>
      <c r="G249" s="12" t="s">
        <v>491</v>
      </c>
      <c r="H249" s="1">
        <v>15</v>
      </c>
      <c r="I249" s="93">
        <v>2240</v>
      </c>
      <c r="J249" s="93">
        <f t="shared" si="38"/>
        <v>33600</v>
      </c>
      <c r="K249" s="93">
        <v>0</v>
      </c>
      <c r="L249" s="93">
        <v>0</v>
      </c>
      <c r="M249" s="93">
        <f t="shared" si="39"/>
        <v>33600</v>
      </c>
      <c r="N249" s="7">
        <f t="shared" si="40"/>
        <v>33600</v>
      </c>
      <c r="O249" s="41">
        <v>45444</v>
      </c>
      <c r="P249" s="1"/>
    </row>
    <row r="250" spans="1:16" s="100" customFormat="1" ht="25.5" x14ac:dyDescent="0.25">
      <c r="A250" s="97">
        <v>227</v>
      </c>
      <c r="B250" s="75" t="s">
        <v>540</v>
      </c>
      <c r="C250" s="98" t="s">
        <v>553</v>
      </c>
      <c r="D250" s="76" t="s">
        <v>505</v>
      </c>
      <c r="E250" s="98" t="s">
        <v>554</v>
      </c>
      <c r="F250" s="78">
        <f t="shared" si="37"/>
        <v>33600</v>
      </c>
      <c r="G250" s="76" t="s">
        <v>540</v>
      </c>
      <c r="H250" s="75">
        <v>15</v>
      </c>
      <c r="I250" s="99">
        <v>2240</v>
      </c>
      <c r="J250" s="99">
        <f t="shared" si="38"/>
        <v>33600</v>
      </c>
      <c r="K250" s="99">
        <v>0</v>
      </c>
      <c r="L250" s="99">
        <v>0</v>
      </c>
      <c r="M250" s="99">
        <f t="shared" si="39"/>
        <v>33600</v>
      </c>
      <c r="N250" s="79">
        <f t="shared" si="40"/>
        <v>33600</v>
      </c>
      <c r="O250" s="81">
        <v>45444</v>
      </c>
      <c r="P250" s="75"/>
    </row>
    <row r="251" spans="1:16" s="100" customFormat="1" ht="25.5" x14ac:dyDescent="0.25">
      <c r="A251" s="97">
        <v>228</v>
      </c>
      <c r="B251" s="75" t="s">
        <v>487</v>
      </c>
      <c r="C251" s="98" t="s">
        <v>553</v>
      </c>
      <c r="D251" s="76" t="s">
        <v>505</v>
      </c>
      <c r="E251" s="98" t="s">
        <v>554</v>
      </c>
      <c r="F251" s="78">
        <f t="shared" si="37"/>
        <v>33600</v>
      </c>
      <c r="G251" s="76" t="s">
        <v>487</v>
      </c>
      <c r="H251" s="75">
        <v>15</v>
      </c>
      <c r="I251" s="99">
        <v>2240</v>
      </c>
      <c r="J251" s="99">
        <f t="shared" si="38"/>
        <v>33600</v>
      </c>
      <c r="K251" s="99">
        <v>0</v>
      </c>
      <c r="L251" s="99">
        <v>0</v>
      </c>
      <c r="M251" s="99">
        <f t="shared" si="39"/>
        <v>33600</v>
      </c>
      <c r="N251" s="79">
        <f t="shared" si="40"/>
        <v>33600</v>
      </c>
      <c r="O251" s="81">
        <v>45444</v>
      </c>
      <c r="P251" s="75"/>
    </row>
    <row r="252" spans="1:16" s="100" customFormat="1" ht="25.5" x14ac:dyDescent="0.25">
      <c r="A252" s="97">
        <v>229</v>
      </c>
      <c r="B252" s="75" t="s">
        <v>500</v>
      </c>
      <c r="C252" s="98" t="s">
        <v>553</v>
      </c>
      <c r="D252" s="76" t="s">
        <v>505</v>
      </c>
      <c r="E252" s="98" t="s">
        <v>554</v>
      </c>
      <c r="F252" s="78">
        <f t="shared" si="37"/>
        <v>33600</v>
      </c>
      <c r="G252" s="76" t="s">
        <v>500</v>
      </c>
      <c r="H252" s="75">
        <v>15</v>
      </c>
      <c r="I252" s="99">
        <v>2240</v>
      </c>
      <c r="J252" s="99">
        <f t="shared" si="38"/>
        <v>33600</v>
      </c>
      <c r="K252" s="99">
        <v>0</v>
      </c>
      <c r="L252" s="99">
        <v>0</v>
      </c>
      <c r="M252" s="99">
        <f t="shared" si="39"/>
        <v>33600</v>
      </c>
      <c r="N252" s="79">
        <f t="shared" si="40"/>
        <v>33600</v>
      </c>
      <c r="O252" s="81">
        <v>45444</v>
      </c>
      <c r="P252" s="75"/>
    </row>
    <row r="253" spans="1:16" s="100" customFormat="1" ht="25.5" x14ac:dyDescent="0.25">
      <c r="A253" s="97">
        <v>230</v>
      </c>
      <c r="B253" s="75" t="s">
        <v>555</v>
      </c>
      <c r="C253" s="98" t="s">
        <v>553</v>
      </c>
      <c r="D253" s="76" t="s">
        <v>505</v>
      </c>
      <c r="E253" s="98" t="s">
        <v>554</v>
      </c>
      <c r="F253" s="78">
        <f t="shared" si="37"/>
        <v>33600</v>
      </c>
      <c r="G253" s="76" t="s">
        <v>555</v>
      </c>
      <c r="H253" s="75">
        <v>15</v>
      </c>
      <c r="I253" s="99">
        <v>2240</v>
      </c>
      <c r="J253" s="99">
        <f t="shared" si="38"/>
        <v>33600</v>
      </c>
      <c r="K253" s="99">
        <v>0</v>
      </c>
      <c r="L253" s="99">
        <v>0</v>
      </c>
      <c r="M253" s="99">
        <f t="shared" si="39"/>
        <v>33600</v>
      </c>
      <c r="N253" s="79">
        <f t="shared" si="40"/>
        <v>33600</v>
      </c>
      <c r="O253" s="81">
        <v>45444</v>
      </c>
      <c r="P253" s="75"/>
    </row>
    <row r="254" spans="1:16" s="100" customFormat="1" ht="25.5" x14ac:dyDescent="0.25">
      <c r="A254" s="97">
        <v>231</v>
      </c>
      <c r="B254" s="75" t="s">
        <v>556</v>
      </c>
      <c r="C254" s="98" t="s">
        <v>553</v>
      </c>
      <c r="D254" s="76" t="s">
        <v>505</v>
      </c>
      <c r="E254" s="98" t="s">
        <v>554</v>
      </c>
      <c r="F254" s="78">
        <f t="shared" si="37"/>
        <v>33600</v>
      </c>
      <c r="G254" s="76" t="s">
        <v>499</v>
      </c>
      <c r="H254" s="75">
        <v>15</v>
      </c>
      <c r="I254" s="99">
        <v>2240</v>
      </c>
      <c r="J254" s="99">
        <f t="shared" si="38"/>
        <v>33600</v>
      </c>
      <c r="K254" s="99">
        <v>0</v>
      </c>
      <c r="L254" s="99">
        <v>0</v>
      </c>
      <c r="M254" s="99">
        <f t="shared" si="39"/>
        <v>33600</v>
      </c>
      <c r="N254" s="79">
        <f t="shared" si="40"/>
        <v>33600</v>
      </c>
      <c r="O254" s="81">
        <v>45444</v>
      </c>
      <c r="P254" s="75"/>
    </row>
    <row r="255" spans="1:16" s="100" customFormat="1" ht="25.5" x14ac:dyDescent="0.25">
      <c r="A255" s="97">
        <v>232</v>
      </c>
      <c r="B255" s="75" t="s">
        <v>557</v>
      </c>
      <c r="C255" s="98" t="s">
        <v>553</v>
      </c>
      <c r="D255" s="76" t="s">
        <v>505</v>
      </c>
      <c r="E255" s="98" t="s">
        <v>554</v>
      </c>
      <c r="F255" s="78">
        <f t="shared" si="37"/>
        <v>33600</v>
      </c>
      <c r="G255" s="76" t="s">
        <v>557</v>
      </c>
      <c r="H255" s="75">
        <v>15</v>
      </c>
      <c r="I255" s="99">
        <v>2240</v>
      </c>
      <c r="J255" s="99">
        <f t="shared" si="38"/>
        <v>33600</v>
      </c>
      <c r="K255" s="99">
        <v>0</v>
      </c>
      <c r="L255" s="99">
        <v>0</v>
      </c>
      <c r="M255" s="99">
        <f t="shared" si="39"/>
        <v>33600</v>
      </c>
      <c r="N255" s="79">
        <f t="shared" si="40"/>
        <v>33600</v>
      </c>
      <c r="O255" s="81">
        <v>45444</v>
      </c>
      <c r="P255" s="75"/>
    </row>
    <row r="256" spans="1:16" s="100" customFormat="1" ht="25.5" x14ac:dyDescent="0.25">
      <c r="A256" s="97">
        <v>233</v>
      </c>
      <c r="B256" s="75" t="s">
        <v>502</v>
      </c>
      <c r="C256" s="98" t="s">
        <v>553</v>
      </c>
      <c r="D256" s="76" t="s">
        <v>505</v>
      </c>
      <c r="E256" s="98" t="s">
        <v>554</v>
      </c>
      <c r="F256" s="78">
        <f t="shared" si="37"/>
        <v>33600</v>
      </c>
      <c r="G256" s="76" t="s">
        <v>502</v>
      </c>
      <c r="H256" s="75">
        <v>15</v>
      </c>
      <c r="I256" s="99">
        <v>2240</v>
      </c>
      <c r="J256" s="99">
        <f t="shared" si="38"/>
        <v>33600</v>
      </c>
      <c r="K256" s="99">
        <v>0</v>
      </c>
      <c r="L256" s="99">
        <v>0</v>
      </c>
      <c r="M256" s="99">
        <f t="shared" si="39"/>
        <v>33600</v>
      </c>
      <c r="N256" s="79">
        <f t="shared" si="40"/>
        <v>33600</v>
      </c>
      <c r="O256" s="81">
        <v>45444</v>
      </c>
      <c r="P256" s="75"/>
    </row>
    <row r="257" spans="1:16" s="100" customFormat="1" ht="25.5" x14ac:dyDescent="0.25">
      <c r="A257" s="97">
        <v>234</v>
      </c>
      <c r="B257" s="75" t="s">
        <v>498</v>
      </c>
      <c r="C257" s="98" t="s">
        <v>553</v>
      </c>
      <c r="D257" s="76" t="s">
        <v>505</v>
      </c>
      <c r="E257" s="98" t="s">
        <v>554</v>
      </c>
      <c r="F257" s="78">
        <f t="shared" si="37"/>
        <v>33600</v>
      </c>
      <c r="G257" s="76" t="s">
        <v>498</v>
      </c>
      <c r="H257" s="75">
        <v>15</v>
      </c>
      <c r="I257" s="99">
        <v>2240</v>
      </c>
      <c r="J257" s="99">
        <f t="shared" si="38"/>
        <v>33600</v>
      </c>
      <c r="K257" s="99">
        <v>0</v>
      </c>
      <c r="L257" s="99">
        <v>0</v>
      </c>
      <c r="M257" s="99">
        <f t="shared" si="39"/>
        <v>33600</v>
      </c>
      <c r="N257" s="79">
        <f t="shared" si="40"/>
        <v>33600</v>
      </c>
      <c r="O257" s="81">
        <v>45444</v>
      </c>
      <c r="P257" s="75"/>
    </row>
    <row r="258" spans="1:16" ht="25.5" x14ac:dyDescent="0.25">
      <c r="A258" s="97">
        <v>235</v>
      </c>
      <c r="B258" s="1" t="s">
        <v>509</v>
      </c>
      <c r="C258" s="13" t="s">
        <v>558</v>
      </c>
      <c r="D258" s="12"/>
      <c r="E258" s="13"/>
      <c r="F258" s="22">
        <f t="shared" si="37"/>
        <v>20000</v>
      </c>
      <c r="G258" s="12" t="s">
        <v>509</v>
      </c>
      <c r="H258" s="1">
        <v>1</v>
      </c>
      <c r="I258" s="93">
        <v>20000</v>
      </c>
      <c r="J258" s="93">
        <f t="shared" si="38"/>
        <v>20000</v>
      </c>
      <c r="K258" s="93">
        <v>0</v>
      </c>
      <c r="L258" s="93">
        <v>0</v>
      </c>
      <c r="M258" s="93">
        <f t="shared" si="39"/>
        <v>20000</v>
      </c>
      <c r="N258" s="7">
        <f t="shared" si="40"/>
        <v>20000</v>
      </c>
      <c r="O258" s="41">
        <v>45444</v>
      </c>
      <c r="P258" s="1"/>
    </row>
    <row r="259" spans="1:16" ht="38.25" x14ac:dyDescent="0.25">
      <c r="A259" s="94">
        <v>236</v>
      </c>
      <c r="B259" s="51" t="s">
        <v>559</v>
      </c>
      <c r="C259" s="50" t="s">
        <v>560</v>
      </c>
      <c r="D259" s="50" t="s">
        <v>180</v>
      </c>
      <c r="E259" s="95" t="s">
        <v>561</v>
      </c>
      <c r="F259" s="52">
        <f t="shared" si="37"/>
        <v>110800</v>
      </c>
      <c r="G259" s="50" t="s">
        <v>559</v>
      </c>
      <c r="H259" s="51">
        <v>6</v>
      </c>
      <c r="I259" s="96">
        <v>16800</v>
      </c>
      <c r="J259" s="96">
        <f t="shared" si="38"/>
        <v>100800</v>
      </c>
      <c r="K259" s="96">
        <v>10000</v>
      </c>
      <c r="L259" s="96">
        <v>0</v>
      </c>
      <c r="M259" s="96">
        <f t="shared" si="39"/>
        <v>110800</v>
      </c>
      <c r="N259" s="53">
        <f t="shared" si="40"/>
        <v>110800</v>
      </c>
      <c r="O259" s="55">
        <v>45444</v>
      </c>
      <c r="P259" s="51" t="s">
        <v>256</v>
      </c>
    </row>
    <row r="260" spans="1:16" ht="38.25" x14ac:dyDescent="0.25">
      <c r="A260" s="94">
        <v>237</v>
      </c>
      <c r="B260" s="51" t="s">
        <v>562</v>
      </c>
      <c r="C260" s="50" t="s">
        <v>560</v>
      </c>
      <c r="D260" s="50" t="s">
        <v>180</v>
      </c>
      <c r="E260" s="95" t="s">
        <v>561</v>
      </c>
      <c r="F260" s="52">
        <f t="shared" si="37"/>
        <v>94000</v>
      </c>
      <c r="G260" s="50" t="s">
        <v>562</v>
      </c>
      <c r="H260" s="51">
        <v>6</v>
      </c>
      <c r="I260" s="96">
        <v>14000</v>
      </c>
      <c r="J260" s="96">
        <f t="shared" si="38"/>
        <v>84000</v>
      </c>
      <c r="K260" s="96">
        <v>10000</v>
      </c>
      <c r="L260" s="96">
        <v>0</v>
      </c>
      <c r="M260" s="96">
        <f t="shared" si="39"/>
        <v>94000</v>
      </c>
      <c r="N260" s="53">
        <f t="shared" si="40"/>
        <v>94000</v>
      </c>
      <c r="O260" s="55">
        <v>45444</v>
      </c>
      <c r="P260" s="51" t="s">
        <v>256</v>
      </c>
    </row>
    <row r="261" spans="1:16" ht="38.25" x14ac:dyDescent="0.25">
      <c r="A261" s="94">
        <v>238</v>
      </c>
      <c r="B261" s="51" t="s">
        <v>563</v>
      </c>
      <c r="C261" s="50" t="s">
        <v>560</v>
      </c>
      <c r="D261" s="50" t="s">
        <v>180</v>
      </c>
      <c r="E261" s="95" t="s">
        <v>561</v>
      </c>
      <c r="F261" s="52">
        <f t="shared" si="37"/>
        <v>94000</v>
      </c>
      <c r="G261" s="50" t="s">
        <v>563</v>
      </c>
      <c r="H261" s="51">
        <v>6</v>
      </c>
      <c r="I261" s="96">
        <v>14000</v>
      </c>
      <c r="J261" s="96">
        <f t="shared" si="38"/>
        <v>84000</v>
      </c>
      <c r="K261" s="96">
        <v>10000</v>
      </c>
      <c r="L261" s="96">
        <v>0</v>
      </c>
      <c r="M261" s="96">
        <f t="shared" si="39"/>
        <v>94000</v>
      </c>
      <c r="N261" s="53">
        <f t="shared" si="40"/>
        <v>94000</v>
      </c>
      <c r="O261" s="55">
        <v>45444</v>
      </c>
      <c r="P261" s="51" t="s">
        <v>256</v>
      </c>
    </row>
    <row r="262" spans="1:16" ht="38.25" x14ac:dyDescent="0.25">
      <c r="A262" s="94">
        <v>239</v>
      </c>
      <c r="B262" s="51" t="s">
        <v>564</v>
      </c>
      <c r="C262" s="50" t="s">
        <v>560</v>
      </c>
      <c r="D262" s="50" t="s">
        <v>180</v>
      </c>
      <c r="E262" s="95" t="s">
        <v>561</v>
      </c>
      <c r="F262" s="52">
        <f t="shared" si="37"/>
        <v>94000</v>
      </c>
      <c r="G262" s="50" t="s">
        <v>564</v>
      </c>
      <c r="H262" s="51">
        <v>6</v>
      </c>
      <c r="I262" s="96">
        <v>14000</v>
      </c>
      <c r="J262" s="96">
        <f t="shared" si="38"/>
        <v>84000</v>
      </c>
      <c r="K262" s="96">
        <v>10000</v>
      </c>
      <c r="L262" s="96">
        <v>0</v>
      </c>
      <c r="M262" s="96">
        <f t="shared" si="39"/>
        <v>94000</v>
      </c>
      <c r="N262" s="53">
        <f t="shared" si="40"/>
        <v>94000</v>
      </c>
      <c r="O262" s="55">
        <v>45444</v>
      </c>
      <c r="P262" s="51" t="s">
        <v>256</v>
      </c>
    </row>
    <row r="263" spans="1:16" ht="38.25" x14ac:dyDescent="0.25">
      <c r="A263" s="94">
        <v>240</v>
      </c>
      <c r="B263" s="51" t="s">
        <v>565</v>
      </c>
      <c r="C263" s="50" t="s">
        <v>560</v>
      </c>
      <c r="D263" s="50" t="s">
        <v>180</v>
      </c>
      <c r="E263" s="95" t="s">
        <v>561</v>
      </c>
      <c r="F263" s="52">
        <f t="shared" si="37"/>
        <v>94000</v>
      </c>
      <c r="G263" s="50" t="s">
        <v>565</v>
      </c>
      <c r="H263" s="51">
        <v>6</v>
      </c>
      <c r="I263" s="96">
        <v>14000</v>
      </c>
      <c r="J263" s="96">
        <f t="shared" si="38"/>
        <v>84000</v>
      </c>
      <c r="K263" s="96">
        <v>10000</v>
      </c>
      <c r="L263" s="96">
        <v>0</v>
      </c>
      <c r="M263" s="96">
        <f t="shared" si="39"/>
        <v>94000</v>
      </c>
      <c r="N263" s="53">
        <f t="shared" si="40"/>
        <v>94000</v>
      </c>
      <c r="O263" s="55">
        <v>45444</v>
      </c>
      <c r="P263" s="51" t="s">
        <v>256</v>
      </c>
    </row>
    <row r="264" spans="1:16" ht="38.25" x14ac:dyDescent="0.25">
      <c r="A264" s="94">
        <v>241</v>
      </c>
      <c r="B264" s="51" t="s">
        <v>566</v>
      </c>
      <c r="C264" s="50" t="s">
        <v>560</v>
      </c>
      <c r="D264" s="50" t="s">
        <v>180</v>
      </c>
      <c r="E264" s="95" t="s">
        <v>561</v>
      </c>
      <c r="F264" s="52">
        <f t="shared" si="37"/>
        <v>94000</v>
      </c>
      <c r="G264" s="50" t="s">
        <v>566</v>
      </c>
      <c r="H264" s="51">
        <v>6</v>
      </c>
      <c r="I264" s="96">
        <v>14000</v>
      </c>
      <c r="J264" s="96">
        <f t="shared" si="38"/>
        <v>84000</v>
      </c>
      <c r="K264" s="96">
        <v>10000</v>
      </c>
      <c r="L264" s="96">
        <v>0</v>
      </c>
      <c r="M264" s="96">
        <f t="shared" si="39"/>
        <v>94000</v>
      </c>
      <c r="N264" s="53">
        <f t="shared" si="40"/>
        <v>94000</v>
      </c>
      <c r="O264" s="55">
        <v>45444</v>
      </c>
      <c r="P264" s="51" t="s">
        <v>256</v>
      </c>
    </row>
    <row r="265" spans="1:16" ht="38.25" x14ac:dyDescent="0.25">
      <c r="A265" s="94">
        <v>242</v>
      </c>
      <c r="B265" s="51" t="s">
        <v>567</v>
      </c>
      <c r="C265" s="50" t="s">
        <v>560</v>
      </c>
      <c r="D265" s="50" t="s">
        <v>180</v>
      </c>
      <c r="E265" s="95" t="s">
        <v>561</v>
      </c>
      <c r="F265" s="52">
        <f t="shared" si="37"/>
        <v>77200</v>
      </c>
      <c r="G265" s="50" t="s">
        <v>567</v>
      </c>
      <c r="H265" s="51">
        <v>6</v>
      </c>
      <c r="I265" s="96">
        <v>11200</v>
      </c>
      <c r="J265" s="96">
        <f t="shared" si="38"/>
        <v>67200</v>
      </c>
      <c r="K265" s="96">
        <v>10000</v>
      </c>
      <c r="L265" s="96">
        <v>0</v>
      </c>
      <c r="M265" s="96">
        <f t="shared" si="39"/>
        <v>77200</v>
      </c>
      <c r="N265" s="53">
        <f t="shared" si="40"/>
        <v>77200</v>
      </c>
      <c r="O265" s="55">
        <v>45444</v>
      </c>
      <c r="P265" s="51" t="s">
        <v>256</v>
      </c>
    </row>
    <row r="266" spans="1:16" ht="38.25" x14ac:dyDescent="0.25">
      <c r="A266" s="94">
        <v>243</v>
      </c>
      <c r="B266" s="51" t="s">
        <v>568</v>
      </c>
      <c r="C266" s="50" t="s">
        <v>560</v>
      </c>
      <c r="D266" s="50" t="s">
        <v>180</v>
      </c>
      <c r="E266" s="95" t="s">
        <v>561</v>
      </c>
      <c r="F266" s="52">
        <f t="shared" si="37"/>
        <v>77200</v>
      </c>
      <c r="G266" s="50" t="s">
        <v>568</v>
      </c>
      <c r="H266" s="51">
        <v>6</v>
      </c>
      <c r="I266" s="96">
        <v>11200</v>
      </c>
      <c r="J266" s="96">
        <f t="shared" si="38"/>
        <v>67200</v>
      </c>
      <c r="K266" s="96">
        <v>10000</v>
      </c>
      <c r="L266" s="96">
        <v>0</v>
      </c>
      <c r="M266" s="96">
        <f t="shared" si="39"/>
        <v>77200</v>
      </c>
      <c r="N266" s="53">
        <f t="shared" si="40"/>
        <v>77200</v>
      </c>
      <c r="O266" s="55">
        <v>45444</v>
      </c>
      <c r="P266" s="51" t="s">
        <v>256</v>
      </c>
    </row>
    <row r="267" spans="1:16" ht="38.25" x14ac:dyDescent="0.25">
      <c r="A267" s="94">
        <v>244</v>
      </c>
      <c r="B267" s="51" t="s">
        <v>569</v>
      </c>
      <c r="C267" s="50" t="s">
        <v>560</v>
      </c>
      <c r="D267" s="50" t="s">
        <v>180</v>
      </c>
      <c r="E267" s="95" t="s">
        <v>561</v>
      </c>
      <c r="F267" s="52">
        <f t="shared" si="37"/>
        <v>94000</v>
      </c>
      <c r="G267" s="50" t="s">
        <v>569</v>
      </c>
      <c r="H267" s="51">
        <v>6</v>
      </c>
      <c r="I267" s="96">
        <v>14000</v>
      </c>
      <c r="J267" s="96">
        <f t="shared" si="38"/>
        <v>84000</v>
      </c>
      <c r="K267" s="96">
        <v>10000</v>
      </c>
      <c r="L267" s="96">
        <v>0</v>
      </c>
      <c r="M267" s="96">
        <f t="shared" si="39"/>
        <v>94000</v>
      </c>
      <c r="N267" s="53">
        <f t="shared" si="40"/>
        <v>94000</v>
      </c>
      <c r="O267" s="55">
        <v>45444</v>
      </c>
      <c r="P267" s="51" t="s">
        <v>256</v>
      </c>
    </row>
    <row r="268" spans="1:16" ht="38.25" x14ac:dyDescent="0.25">
      <c r="A268" s="94">
        <v>245</v>
      </c>
      <c r="B268" s="51" t="s">
        <v>570</v>
      </c>
      <c r="C268" s="50" t="s">
        <v>560</v>
      </c>
      <c r="D268" s="50" t="s">
        <v>180</v>
      </c>
      <c r="E268" s="95" t="s">
        <v>561</v>
      </c>
      <c r="F268" s="52">
        <f t="shared" si="37"/>
        <v>77200</v>
      </c>
      <c r="G268" s="50" t="s">
        <v>570</v>
      </c>
      <c r="H268" s="51">
        <v>6</v>
      </c>
      <c r="I268" s="96">
        <v>11200</v>
      </c>
      <c r="J268" s="96">
        <f t="shared" si="38"/>
        <v>67200</v>
      </c>
      <c r="K268" s="96">
        <v>10000</v>
      </c>
      <c r="L268" s="96">
        <v>0</v>
      </c>
      <c r="M268" s="96">
        <f t="shared" si="39"/>
        <v>77200</v>
      </c>
      <c r="N268" s="53">
        <f t="shared" si="40"/>
        <v>77200</v>
      </c>
      <c r="O268" s="55">
        <v>45444</v>
      </c>
      <c r="P268" s="51" t="s">
        <v>256</v>
      </c>
    </row>
    <row r="269" spans="1:16" ht="38.25" x14ac:dyDescent="0.25">
      <c r="A269" s="94">
        <v>246</v>
      </c>
      <c r="B269" s="51" t="s">
        <v>571</v>
      </c>
      <c r="C269" s="50" t="s">
        <v>560</v>
      </c>
      <c r="D269" s="50" t="s">
        <v>180</v>
      </c>
      <c r="E269" s="95" t="s">
        <v>561</v>
      </c>
      <c r="F269" s="52">
        <f t="shared" si="37"/>
        <v>77200</v>
      </c>
      <c r="G269" s="50" t="s">
        <v>571</v>
      </c>
      <c r="H269" s="51">
        <v>6</v>
      </c>
      <c r="I269" s="96">
        <v>11200</v>
      </c>
      <c r="J269" s="96">
        <f t="shared" si="38"/>
        <v>67200</v>
      </c>
      <c r="K269" s="96">
        <v>10000</v>
      </c>
      <c r="L269" s="96">
        <v>0</v>
      </c>
      <c r="M269" s="96">
        <f t="shared" si="39"/>
        <v>77200</v>
      </c>
      <c r="N269" s="53">
        <f t="shared" si="40"/>
        <v>77200</v>
      </c>
      <c r="O269" s="55">
        <v>45444</v>
      </c>
      <c r="P269" s="51" t="s">
        <v>256</v>
      </c>
    </row>
    <row r="270" spans="1:16" ht="38.25" x14ac:dyDescent="0.25">
      <c r="A270" s="94">
        <v>247</v>
      </c>
      <c r="B270" s="51" t="s">
        <v>572</v>
      </c>
      <c r="C270" s="50" t="s">
        <v>560</v>
      </c>
      <c r="D270" s="50" t="s">
        <v>180</v>
      </c>
      <c r="E270" s="95" t="s">
        <v>561</v>
      </c>
      <c r="F270" s="52">
        <f t="shared" si="37"/>
        <v>77200</v>
      </c>
      <c r="G270" s="50" t="s">
        <v>572</v>
      </c>
      <c r="H270" s="51">
        <v>6</v>
      </c>
      <c r="I270" s="96">
        <v>11200</v>
      </c>
      <c r="J270" s="96">
        <f t="shared" si="38"/>
        <v>67200</v>
      </c>
      <c r="K270" s="96">
        <v>10000</v>
      </c>
      <c r="L270" s="96">
        <v>0</v>
      </c>
      <c r="M270" s="96">
        <f t="shared" si="39"/>
        <v>77200</v>
      </c>
      <c r="N270" s="53">
        <f t="shared" si="40"/>
        <v>77200</v>
      </c>
      <c r="O270" s="55">
        <v>45444</v>
      </c>
      <c r="P270" s="51" t="s">
        <v>256</v>
      </c>
    </row>
    <row r="271" spans="1:16" ht="38.25" x14ac:dyDescent="0.25">
      <c r="A271" s="94">
        <v>248</v>
      </c>
      <c r="B271" s="51" t="s">
        <v>573</v>
      </c>
      <c r="C271" s="50" t="s">
        <v>574</v>
      </c>
      <c r="D271" s="50" t="s">
        <v>575</v>
      </c>
      <c r="E271" s="95" t="s">
        <v>561</v>
      </c>
      <c r="F271" s="52">
        <f t="shared" si="37"/>
        <v>89000</v>
      </c>
      <c r="G271" s="50" t="s">
        <v>573</v>
      </c>
      <c r="H271" s="51">
        <v>6</v>
      </c>
      <c r="I271" s="96">
        <v>14000</v>
      </c>
      <c r="J271" s="96">
        <f t="shared" si="38"/>
        <v>84000</v>
      </c>
      <c r="K271" s="96">
        <v>5000</v>
      </c>
      <c r="L271" s="96">
        <v>0</v>
      </c>
      <c r="M271" s="96">
        <f t="shared" si="39"/>
        <v>89000</v>
      </c>
      <c r="N271" s="53">
        <f t="shared" si="40"/>
        <v>89000</v>
      </c>
      <c r="O271" s="55">
        <v>45444</v>
      </c>
      <c r="P271" s="51" t="s">
        <v>256</v>
      </c>
    </row>
    <row r="272" spans="1:16" ht="38.25" x14ac:dyDescent="0.25">
      <c r="A272" s="94">
        <v>249</v>
      </c>
      <c r="B272" s="51" t="s">
        <v>576</v>
      </c>
      <c r="C272" s="50" t="s">
        <v>574</v>
      </c>
      <c r="D272" s="50" t="s">
        <v>575</v>
      </c>
      <c r="E272" s="95" t="s">
        <v>561</v>
      </c>
      <c r="F272" s="52">
        <f t="shared" si="37"/>
        <v>72200</v>
      </c>
      <c r="G272" s="50" t="s">
        <v>576</v>
      </c>
      <c r="H272" s="51">
        <v>6</v>
      </c>
      <c r="I272" s="96">
        <v>11200</v>
      </c>
      <c r="J272" s="96">
        <f t="shared" si="38"/>
        <v>67200</v>
      </c>
      <c r="K272" s="96">
        <v>5000</v>
      </c>
      <c r="L272" s="96">
        <v>0</v>
      </c>
      <c r="M272" s="96">
        <f t="shared" si="39"/>
        <v>72200</v>
      </c>
      <c r="N272" s="53">
        <f t="shared" si="40"/>
        <v>72200</v>
      </c>
      <c r="O272" s="55">
        <v>45444</v>
      </c>
      <c r="P272" s="51" t="s">
        <v>256</v>
      </c>
    </row>
    <row r="273" spans="1:16" ht="38.25" x14ac:dyDescent="0.25">
      <c r="A273" s="94">
        <v>250</v>
      </c>
      <c r="B273" s="51" t="s">
        <v>577</v>
      </c>
      <c r="C273" s="50" t="s">
        <v>574</v>
      </c>
      <c r="D273" s="50" t="s">
        <v>575</v>
      </c>
      <c r="E273" s="95" t="s">
        <v>561</v>
      </c>
      <c r="F273" s="52">
        <f>M273</f>
        <v>72200</v>
      </c>
      <c r="G273" s="50" t="s">
        <v>577</v>
      </c>
      <c r="H273" s="51">
        <v>6</v>
      </c>
      <c r="I273" s="96">
        <v>11200</v>
      </c>
      <c r="J273" s="96">
        <f>H273*I273</f>
        <v>67200</v>
      </c>
      <c r="K273" s="96">
        <v>5000</v>
      </c>
      <c r="L273" s="96">
        <v>0</v>
      </c>
      <c r="M273" s="96">
        <f>K273+J273</f>
        <v>72200</v>
      </c>
      <c r="N273" s="53">
        <f t="shared" si="40"/>
        <v>72200</v>
      </c>
      <c r="O273" s="55">
        <v>45444</v>
      </c>
      <c r="P273" s="51" t="s">
        <v>256</v>
      </c>
    </row>
    <row r="274" spans="1:16" ht="38.25" x14ac:dyDescent="0.25">
      <c r="A274" s="94">
        <v>251</v>
      </c>
      <c r="B274" s="51" t="s">
        <v>578</v>
      </c>
      <c r="C274" s="50" t="s">
        <v>574</v>
      </c>
      <c r="D274" s="50" t="s">
        <v>575</v>
      </c>
      <c r="E274" s="95" t="s">
        <v>561</v>
      </c>
      <c r="F274" s="52">
        <f t="shared" si="37"/>
        <v>72200</v>
      </c>
      <c r="G274" s="50" t="s">
        <v>578</v>
      </c>
      <c r="H274" s="51">
        <v>6</v>
      </c>
      <c r="I274" s="96">
        <v>11200</v>
      </c>
      <c r="J274" s="96">
        <f t="shared" si="38"/>
        <v>67200</v>
      </c>
      <c r="K274" s="96">
        <v>5000</v>
      </c>
      <c r="L274" s="96">
        <v>0</v>
      </c>
      <c r="M274" s="96">
        <f t="shared" si="39"/>
        <v>72200</v>
      </c>
      <c r="N274" s="53">
        <f t="shared" si="40"/>
        <v>72200</v>
      </c>
      <c r="O274" s="55">
        <v>45444</v>
      </c>
      <c r="P274" s="51" t="s">
        <v>256</v>
      </c>
    </row>
    <row r="275" spans="1:16" x14ac:dyDescent="0.25">
      <c r="A275" s="94"/>
      <c r="B275" s="51"/>
      <c r="C275" s="50"/>
      <c r="D275" s="50"/>
      <c r="E275" s="95"/>
      <c r="F275" s="102">
        <f t="shared" si="37"/>
        <v>5663970</v>
      </c>
      <c r="G275" s="50"/>
      <c r="H275" s="51"/>
      <c r="I275" s="96"/>
      <c r="J275" s="96"/>
      <c r="K275" s="96"/>
      <c r="L275" s="96">
        <v>0</v>
      </c>
      <c r="M275" s="103">
        <f>SUM(M177:M274)</f>
        <v>5663970</v>
      </c>
      <c r="N275" s="57">
        <f>SUM(N177:N274)</f>
        <v>5663970</v>
      </c>
      <c r="O275" s="51"/>
      <c r="P275" s="51"/>
    </row>
    <row r="276" spans="1:16" x14ac:dyDescent="0.25">
      <c r="A276" s="94"/>
      <c r="B276" s="51"/>
      <c r="C276" s="50"/>
      <c r="D276" s="50"/>
      <c r="E276" s="95"/>
      <c r="F276" s="52"/>
      <c r="G276" s="50"/>
      <c r="H276" s="51"/>
      <c r="I276" s="96"/>
      <c r="J276" s="96"/>
      <c r="K276" s="96"/>
      <c r="L276" s="96">
        <v>0</v>
      </c>
      <c r="M276" s="96"/>
      <c r="N276" s="53"/>
      <c r="O276" s="51"/>
      <c r="P276" s="51"/>
    </row>
    <row r="277" spans="1:16" ht="38.25" x14ac:dyDescent="0.25">
      <c r="A277" s="94">
        <f>A274+1</f>
        <v>252</v>
      </c>
      <c r="B277" s="51" t="s">
        <v>579</v>
      </c>
      <c r="C277" s="50" t="s">
        <v>574</v>
      </c>
      <c r="D277" s="50" t="s">
        <v>575</v>
      </c>
      <c r="E277" s="95" t="s">
        <v>561</v>
      </c>
      <c r="F277" s="52">
        <f t="shared" si="37"/>
        <v>72200</v>
      </c>
      <c r="G277" s="50" t="s">
        <v>579</v>
      </c>
      <c r="H277" s="51">
        <v>6</v>
      </c>
      <c r="I277" s="96">
        <v>11200</v>
      </c>
      <c r="J277" s="96">
        <f t="shared" si="38"/>
        <v>67200</v>
      </c>
      <c r="K277" s="96">
        <v>5000</v>
      </c>
      <c r="L277" s="96">
        <v>0</v>
      </c>
      <c r="M277" s="96">
        <f t="shared" si="39"/>
        <v>72200</v>
      </c>
      <c r="N277" s="53">
        <f>M277</f>
        <v>72200</v>
      </c>
      <c r="O277" s="55">
        <v>45505</v>
      </c>
      <c r="P277" s="51" t="s">
        <v>256</v>
      </c>
    </row>
    <row r="278" spans="1:16" ht="38.25" x14ac:dyDescent="0.25">
      <c r="A278" s="94">
        <v>253</v>
      </c>
      <c r="B278" s="51" t="s">
        <v>580</v>
      </c>
      <c r="C278" s="50" t="s">
        <v>574</v>
      </c>
      <c r="D278" s="50" t="s">
        <v>575</v>
      </c>
      <c r="E278" s="95" t="s">
        <v>561</v>
      </c>
      <c r="F278" s="52">
        <f t="shared" si="37"/>
        <v>72200</v>
      </c>
      <c r="G278" s="50" t="s">
        <v>580</v>
      </c>
      <c r="H278" s="51">
        <v>6</v>
      </c>
      <c r="I278" s="96">
        <v>11200</v>
      </c>
      <c r="J278" s="96">
        <f t="shared" si="38"/>
        <v>67200</v>
      </c>
      <c r="K278" s="96">
        <v>5000</v>
      </c>
      <c r="L278" s="96">
        <v>0</v>
      </c>
      <c r="M278" s="96">
        <f t="shared" si="39"/>
        <v>72200</v>
      </c>
      <c r="N278" s="53">
        <f t="shared" ref="N278:N341" si="41">M278</f>
        <v>72200</v>
      </c>
      <c r="O278" s="55">
        <v>45505</v>
      </c>
      <c r="P278" s="51" t="s">
        <v>256</v>
      </c>
    </row>
    <row r="279" spans="1:16" ht="38.25" x14ac:dyDescent="0.25">
      <c r="A279" s="94">
        <f t="shared" ref="A279" si="42">A278+1</f>
        <v>254</v>
      </c>
      <c r="B279" s="51" t="s">
        <v>581</v>
      </c>
      <c r="C279" s="50" t="s">
        <v>574</v>
      </c>
      <c r="D279" s="50" t="s">
        <v>575</v>
      </c>
      <c r="E279" s="95" t="s">
        <v>561</v>
      </c>
      <c r="F279" s="52">
        <f t="shared" si="37"/>
        <v>72200</v>
      </c>
      <c r="G279" s="50" t="s">
        <v>581</v>
      </c>
      <c r="H279" s="51">
        <v>6</v>
      </c>
      <c r="I279" s="96">
        <v>11200</v>
      </c>
      <c r="J279" s="96">
        <f t="shared" si="38"/>
        <v>67200</v>
      </c>
      <c r="K279" s="96">
        <v>5000</v>
      </c>
      <c r="L279" s="96">
        <v>0</v>
      </c>
      <c r="M279" s="96">
        <f t="shared" si="39"/>
        <v>72200</v>
      </c>
      <c r="N279" s="53">
        <f t="shared" si="41"/>
        <v>72200</v>
      </c>
      <c r="O279" s="55">
        <v>45505</v>
      </c>
      <c r="P279" s="51" t="s">
        <v>256</v>
      </c>
    </row>
    <row r="280" spans="1:16" ht="25.5" x14ac:dyDescent="0.25">
      <c r="A280" s="94">
        <f t="shared" ref="A280" si="43">A277+1</f>
        <v>253</v>
      </c>
      <c r="B280" s="51" t="s">
        <v>582</v>
      </c>
      <c r="C280" s="50" t="s">
        <v>583</v>
      </c>
      <c r="D280" s="50" t="s">
        <v>180</v>
      </c>
      <c r="E280" s="95" t="s">
        <v>584</v>
      </c>
      <c r="F280" s="52">
        <f t="shared" si="37"/>
        <v>66000</v>
      </c>
      <c r="G280" s="50" t="s">
        <v>582</v>
      </c>
      <c r="H280" s="51">
        <v>5</v>
      </c>
      <c r="I280" s="96">
        <v>11200</v>
      </c>
      <c r="J280" s="96">
        <f t="shared" si="38"/>
        <v>56000</v>
      </c>
      <c r="K280" s="96">
        <v>10000</v>
      </c>
      <c r="L280" s="96">
        <v>0</v>
      </c>
      <c r="M280" s="96">
        <f t="shared" si="39"/>
        <v>66000</v>
      </c>
      <c r="N280" s="53">
        <f t="shared" si="41"/>
        <v>66000</v>
      </c>
      <c r="O280" s="55">
        <v>45505</v>
      </c>
      <c r="P280" s="51" t="s">
        <v>256</v>
      </c>
    </row>
    <row r="281" spans="1:16" ht="25.5" x14ac:dyDescent="0.25">
      <c r="A281" s="94">
        <v>254</v>
      </c>
      <c r="B281" s="51" t="s">
        <v>493</v>
      </c>
      <c r="C281" s="50" t="s">
        <v>585</v>
      </c>
      <c r="D281" s="50" t="s">
        <v>186</v>
      </c>
      <c r="E281" s="95" t="s">
        <v>586</v>
      </c>
      <c r="F281" s="52">
        <f t="shared" si="37"/>
        <v>103000</v>
      </c>
      <c r="G281" s="50" t="s">
        <v>493</v>
      </c>
      <c r="H281" s="51">
        <v>7</v>
      </c>
      <c r="I281" s="96">
        <v>14000</v>
      </c>
      <c r="J281" s="96">
        <f t="shared" si="38"/>
        <v>98000</v>
      </c>
      <c r="K281" s="96">
        <v>5000</v>
      </c>
      <c r="L281" s="96">
        <v>0</v>
      </c>
      <c r="M281" s="96">
        <f t="shared" si="39"/>
        <v>103000</v>
      </c>
      <c r="N281" s="53">
        <f t="shared" si="41"/>
        <v>103000</v>
      </c>
      <c r="O281" s="55">
        <v>45505</v>
      </c>
      <c r="P281" s="51" t="s">
        <v>256</v>
      </c>
    </row>
    <row r="282" spans="1:16" ht="38.25" x14ac:dyDescent="0.25">
      <c r="A282" s="94">
        <f t="shared" ref="A282:A345" si="44">A281+1</f>
        <v>255</v>
      </c>
      <c r="B282" s="51" t="s">
        <v>565</v>
      </c>
      <c r="C282" s="50" t="s">
        <v>585</v>
      </c>
      <c r="D282" s="50" t="s">
        <v>186</v>
      </c>
      <c r="E282" s="95" t="s">
        <v>586</v>
      </c>
      <c r="F282" s="52">
        <f t="shared" si="37"/>
        <v>103000</v>
      </c>
      <c r="G282" s="50" t="s">
        <v>565</v>
      </c>
      <c r="H282" s="51">
        <v>7</v>
      </c>
      <c r="I282" s="96">
        <v>14000</v>
      </c>
      <c r="J282" s="96">
        <f t="shared" si="38"/>
        <v>98000</v>
      </c>
      <c r="K282" s="96">
        <v>5000</v>
      </c>
      <c r="L282" s="96">
        <v>0</v>
      </c>
      <c r="M282" s="96">
        <f t="shared" si="39"/>
        <v>103000</v>
      </c>
      <c r="N282" s="53">
        <f t="shared" si="41"/>
        <v>103000</v>
      </c>
      <c r="O282" s="55">
        <v>45505</v>
      </c>
      <c r="P282" s="51" t="s">
        <v>256</v>
      </c>
    </row>
    <row r="283" spans="1:16" ht="25.5" x14ac:dyDescent="0.25">
      <c r="A283" s="94">
        <f t="shared" ref="A283" si="45">A280+1</f>
        <v>254</v>
      </c>
      <c r="B283" s="51" t="s">
        <v>507</v>
      </c>
      <c r="C283" s="50" t="s">
        <v>585</v>
      </c>
      <c r="D283" s="50" t="s">
        <v>186</v>
      </c>
      <c r="E283" s="95" t="s">
        <v>586</v>
      </c>
      <c r="F283" s="52">
        <f t="shared" si="37"/>
        <v>83400</v>
      </c>
      <c r="G283" s="50" t="s">
        <v>507</v>
      </c>
      <c r="H283" s="51">
        <v>7</v>
      </c>
      <c r="I283" s="96">
        <v>11200</v>
      </c>
      <c r="J283" s="96">
        <f t="shared" si="38"/>
        <v>78400</v>
      </c>
      <c r="K283" s="96">
        <v>5000</v>
      </c>
      <c r="L283" s="96">
        <v>0</v>
      </c>
      <c r="M283" s="96">
        <f t="shared" si="39"/>
        <v>83400</v>
      </c>
      <c r="N283" s="53">
        <f t="shared" si="41"/>
        <v>83400</v>
      </c>
      <c r="O283" s="55">
        <v>45505</v>
      </c>
      <c r="P283" s="51" t="s">
        <v>256</v>
      </c>
    </row>
    <row r="284" spans="1:16" ht="25.5" x14ac:dyDescent="0.25">
      <c r="A284" s="94">
        <v>255</v>
      </c>
      <c r="B284" s="51" t="s">
        <v>502</v>
      </c>
      <c r="C284" s="50" t="s">
        <v>585</v>
      </c>
      <c r="D284" s="50" t="s">
        <v>186</v>
      </c>
      <c r="E284" s="95" t="s">
        <v>586</v>
      </c>
      <c r="F284" s="52">
        <f t="shared" si="37"/>
        <v>49100</v>
      </c>
      <c r="G284" s="50" t="s">
        <v>502</v>
      </c>
      <c r="H284" s="51">
        <v>7</v>
      </c>
      <c r="I284" s="96">
        <v>6300</v>
      </c>
      <c r="J284" s="96">
        <f t="shared" si="38"/>
        <v>44100</v>
      </c>
      <c r="K284" s="96">
        <v>5000</v>
      </c>
      <c r="L284" s="96">
        <v>0</v>
      </c>
      <c r="M284" s="96">
        <f t="shared" si="39"/>
        <v>49100</v>
      </c>
      <c r="N284" s="53">
        <f t="shared" si="41"/>
        <v>49100</v>
      </c>
      <c r="O284" s="55">
        <v>45505</v>
      </c>
      <c r="P284" s="51" t="s">
        <v>256</v>
      </c>
    </row>
    <row r="285" spans="1:16" ht="25.5" x14ac:dyDescent="0.25">
      <c r="A285" s="94">
        <f t="shared" si="44"/>
        <v>256</v>
      </c>
      <c r="B285" s="51" t="s">
        <v>521</v>
      </c>
      <c r="C285" s="50" t="s">
        <v>585</v>
      </c>
      <c r="D285" s="50" t="s">
        <v>186</v>
      </c>
      <c r="E285" s="95" t="s">
        <v>586</v>
      </c>
      <c r="F285" s="52">
        <f t="shared" si="37"/>
        <v>83400</v>
      </c>
      <c r="G285" s="50" t="s">
        <v>521</v>
      </c>
      <c r="H285" s="51">
        <v>7</v>
      </c>
      <c r="I285" s="96">
        <v>11200</v>
      </c>
      <c r="J285" s="96">
        <f t="shared" si="38"/>
        <v>78400</v>
      </c>
      <c r="K285" s="96">
        <v>5000</v>
      </c>
      <c r="L285" s="96">
        <v>0</v>
      </c>
      <c r="M285" s="96">
        <f t="shared" si="39"/>
        <v>83400</v>
      </c>
      <c r="N285" s="53">
        <f t="shared" si="41"/>
        <v>83400</v>
      </c>
      <c r="O285" s="55">
        <v>45505</v>
      </c>
      <c r="P285" s="51" t="s">
        <v>256</v>
      </c>
    </row>
    <row r="286" spans="1:16" ht="25.5" x14ac:dyDescent="0.25">
      <c r="A286" s="94">
        <f t="shared" ref="A286" si="46">A283+1</f>
        <v>255</v>
      </c>
      <c r="B286" s="51" t="s">
        <v>524</v>
      </c>
      <c r="C286" s="50" t="s">
        <v>585</v>
      </c>
      <c r="D286" s="50" t="s">
        <v>186</v>
      </c>
      <c r="E286" s="95" t="s">
        <v>586</v>
      </c>
      <c r="F286" s="52">
        <f t="shared" si="37"/>
        <v>83400</v>
      </c>
      <c r="G286" s="50" t="s">
        <v>587</v>
      </c>
      <c r="H286" s="51">
        <v>7</v>
      </c>
      <c r="I286" s="96">
        <v>11200</v>
      </c>
      <c r="J286" s="96">
        <f t="shared" si="38"/>
        <v>78400</v>
      </c>
      <c r="K286" s="96">
        <v>5000</v>
      </c>
      <c r="L286" s="96">
        <v>0</v>
      </c>
      <c r="M286" s="96">
        <f t="shared" si="39"/>
        <v>83400</v>
      </c>
      <c r="N286" s="53">
        <f t="shared" si="41"/>
        <v>83400</v>
      </c>
      <c r="O286" s="55">
        <v>45505</v>
      </c>
      <c r="P286" s="51" t="s">
        <v>256</v>
      </c>
    </row>
    <row r="287" spans="1:16" ht="25.5" x14ac:dyDescent="0.25">
      <c r="A287" s="97">
        <v>256</v>
      </c>
      <c r="B287" s="97" t="s">
        <v>588</v>
      </c>
      <c r="C287" s="12" t="s">
        <v>589</v>
      </c>
      <c r="D287" s="12" t="s">
        <v>176</v>
      </c>
      <c r="E287" s="104">
        <v>45356</v>
      </c>
      <c r="F287" s="22">
        <f t="shared" si="37"/>
        <v>21800</v>
      </c>
      <c r="G287" s="28" t="s">
        <v>588</v>
      </c>
      <c r="H287" s="1">
        <v>1</v>
      </c>
      <c r="I287" s="105">
        <v>16800</v>
      </c>
      <c r="J287" s="93">
        <f t="shared" si="38"/>
        <v>16800</v>
      </c>
      <c r="K287" s="105">
        <v>5000</v>
      </c>
      <c r="L287" s="105">
        <v>0</v>
      </c>
      <c r="M287" s="93">
        <f t="shared" si="39"/>
        <v>21800</v>
      </c>
      <c r="N287" s="7">
        <f t="shared" si="41"/>
        <v>21800</v>
      </c>
      <c r="O287" s="41">
        <v>45505</v>
      </c>
      <c r="P287" s="1"/>
    </row>
    <row r="288" spans="1:16" ht="38.25" x14ac:dyDescent="0.25">
      <c r="A288" s="97">
        <f t="shared" si="44"/>
        <v>257</v>
      </c>
      <c r="B288" s="97" t="s">
        <v>590</v>
      </c>
      <c r="C288" s="12" t="s">
        <v>589</v>
      </c>
      <c r="D288" s="12" t="s">
        <v>176</v>
      </c>
      <c r="E288" s="104">
        <v>45356</v>
      </c>
      <c r="F288" s="22">
        <f t="shared" si="37"/>
        <v>21800</v>
      </c>
      <c r="G288" s="28" t="s">
        <v>590</v>
      </c>
      <c r="H288" s="1">
        <v>1</v>
      </c>
      <c r="I288" s="105">
        <v>16800</v>
      </c>
      <c r="J288" s="93">
        <f t="shared" si="38"/>
        <v>16800</v>
      </c>
      <c r="K288" s="105">
        <v>5000</v>
      </c>
      <c r="L288" s="105">
        <v>0</v>
      </c>
      <c r="M288" s="93">
        <f t="shared" si="39"/>
        <v>21800</v>
      </c>
      <c r="N288" s="7">
        <f t="shared" si="41"/>
        <v>21800</v>
      </c>
      <c r="O288" s="41">
        <v>45505</v>
      </c>
      <c r="P288" s="1"/>
    </row>
    <row r="289" spans="1:16" ht="25.5" x14ac:dyDescent="0.25">
      <c r="A289" s="97">
        <f t="shared" ref="A289" si="47">A286+1</f>
        <v>256</v>
      </c>
      <c r="B289" s="97" t="s">
        <v>591</v>
      </c>
      <c r="C289" s="12" t="s">
        <v>589</v>
      </c>
      <c r="D289" s="12" t="s">
        <v>176</v>
      </c>
      <c r="E289" s="104">
        <v>45356</v>
      </c>
      <c r="F289" s="22">
        <f t="shared" si="37"/>
        <v>21800</v>
      </c>
      <c r="G289" s="28" t="s">
        <v>591</v>
      </c>
      <c r="H289" s="1">
        <v>1</v>
      </c>
      <c r="I289" s="105">
        <v>16800</v>
      </c>
      <c r="J289" s="93">
        <f t="shared" si="38"/>
        <v>16800</v>
      </c>
      <c r="K289" s="105">
        <v>5000</v>
      </c>
      <c r="L289" s="105">
        <v>0</v>
      </c>
      <c r="M289" s="93">
        <f t="shared" si="39"/>
        <v>21800</v>
      </c>
      <c r="N289" s="7">
        <f t="shared" si="41"/>
        <v>21800</v>
      </c>
      <c r="O289" s="41">
        <v>45505</v>
      </c>
      <c r="P289" s="1"/>
    </row>
    <row r="290" spans="1:16" x14ac:dyDescent="0.25">
      <c r="A290" s="97">
        <v>257</v>
      </c>
      <c r="B290" s="97" t="s">
        <v>592</v>
      </c>
      <c r="C290" s="12" t="s">
        <v>589</v>
      </c>
      <c r="D290" s="12" t="s">
        <v>176</v>
      </c>
      <c r="E290" s="104">
        <v>45356</v>
      </c>
      <c r="F290" s="22">
        <f t="shared" si="37"/>
        <v>19000</v>
      </c>
      <c r="G290" s="28" t="s">
        <v>592</v>
      </c>
      <c r="H290" s="1">
        <v>1</v>
      </c>
      <c r="I290" s="105">
        <v>14000</v>
      </c>
      <c r="J290" s="93">
        <f t="shared" si="38"/>
        <v>14000</v>
      </c>
      <c r="K290" s="105">
        <v>5000</v>
      </c>
      <c r="L290" s="105">
        <v>0</v>
      </c>
      <c r="M290" s="93">
        <f t="shared" si="39"/>
        <v>19000</v>
      </c>
      <c r="N290" s="7">
        <f t="shared" si="41"/>
        <v>19000</v>
      </c>
      <c r="O290" s="41">
        <v>45505</v>
      </c>
      <c r="P290" s="1"/>
    </row>
    <row r="291" spans="1:16" ht="38.25" x14ac:dyDescent="0.25">
      <c r="A291" s="97">
        <f t="shared" si="44"/>
        <v>258</v>
      </c>
      <c r="B291" s="97" t="s">
        <v>593</v>
      </c>
      <c r="C291" s="12" t="s">
        <v>589</v>
      </c>
      <c r="D291" s="12" t="s">
        <v>176</v>
      </c>
      <c r="E291" s="104">
        <v>45356</v>
      </c>
      <c r="F291" s="22">
        <f t="shared" si="37"/>
        <v>19000</v>
      </c>
      <c r="G291" s="28" t="s">
        <v>593</v>
      </c>
      <c r="H291" s="1">
        <v>1</v>
      </c>
      <c r="I291" s="105">
        <v>14000</v>
      </c>
      <c r="J291" s="93">
        <f t="shared" si="38"/>
        <v>14000</v>
      </c>
      <c r="K291" s="105">
        <v>5000</v>
      </c>
      <c r="L291" s="105">
        <v>0</v>
      </c>
      <c r="M291" s="93">
        <f t="shared" si="39"/>
        <v>19000</v>
      </c>
      <c r="N291" s="7">
        <f t="shared" si="41"/>
        <v>19000</v>
      </c>
      <c r="O291" s="41">
        <v>45505</v>
      </c>
      <c r="P291" s="1"/>
    </row>
    <row r="292" spans="1:16" ht="25.5" x14ac:dyDescent="0.25">
      <c r="A292" s="97">
        <f t="shared" ref="A292" si="48">A289+1</f>
        <v>257</v>
      </c>
      <c r="B292" s="97" t="s">
        <v>594</v>
      </c>
      <c r="C292" s="12" t="s">
        <v>589</v>
      </c>
      <c r="D292" s="12" t="s">
        <v>176</v>
      </c>
      <c r="E292" s="104">
        <v>45356</v>
      </c>
      <c r="F292" s="22">
        <f t="shared" si="37"/>
        <v>19000</v>
      </c>
      <c r="G292" s="28" t="s">
        <v>594</v>
      </c>
      <c r="H292" s="1">
        <v>1</v>
      </c>
      <c r="I292" s="105">
        <v>14000</v>
      </c>
      <c r="J292" s="93">
        <f t="shared" si="38"/>
        <v>14000</v>
      </c>
      <c r="K292" s="105">
        <v>5000</v>
      </c>
      <c r="L292" s="105">
        <v>0</v>
      </c>
      <c r="M292" s="93">
        <f t="shared" si="39"/>
        <v>19000</v>
      </c>
      <c r="N292" s="7">
        <f t="shared" si="41"/>
        <v>19000</v>
      </c>
      <c r="O292" s="41">
        <v>45505</v>
      </c>
      <c r="P292" s="1"/>
    </row>
    <row r="293" spans="1:16" ht="25.5" x14ac:dyDescent="0.25">
      <c r="A293" s="97">
        <v>258</v>
      </c>
      <c r="B293" s="97" t="s">
        <v>274</v>
      </c>
      <c r="C293" s="12" t="s">
        <v>589</v>
      </c>
      <c r="D293" s="12" t="s">
        <v>176</v>
      </c>
      <c r="E293" s="104">
        <v>45356</v>
      </c>
      <c r="F293" s="22">
        <f t="shared" si="37"/>
        <v>19000</v>
      </c>
      <c r="G293" s="28" t="s">
        <v>274</v>
      </c>
      <c r="H293" s="1">
        <v>1</v>
      </c>
      <c r="I293" s="105">
        <v>14000</v>
      </c>
      <c r="J293" s="93">
        <f t="shared" si="38"/>
        <v>14000</v>
      </c>
      <c r="K293" s="105">
        <v>5000</v>
      </c>
      <c r="L293" s="105">
        <v>0</v>
      </c>
      <c r="M293" s="93">
        <f t="shared" si="39"/>
        <v>19000</v>
      </c>
      <c r="N293" s="7">
        <f t="shared" si="41"/>
        <v>19000</v>
      </c>
      <c r="O293" s="41">
        <v>45505</v>
      </c>
      <c r="P293" s="1"/>
    </row>
    <row r="294" spans="1:16" ht="38.25" x14ac:dyDescent="0.25">
      <c r="A294" s="97">
        <f t="shared" si="44"/>
        <v>259</v>
      </c>
      <c r="B294" s="97" t="s">
        <v>595</v>
      </c>
      <c r="C294" s="12" t="s">
        <v>589</v>
      </c>
      <c r="D294" s="12" t="s">
        <v>176</v>
      </c>
      <c r="E294" s="104">
        <v>45356</v>
      </c>
      <c r="F294" s="22">
        <f t="shared" si="37"/>
        <v>19000</v>
      </c>
      <c r="G294" s="28" t="s">
        <v>595</v>
      </c>
      <c r="H294" s="1">
        <v>1</v>
      </c>
      <c r="I294" s="105">
        <v>14000</v>
      </c>
      <c r="J294" s="93">
        <f t="shared" si="38"/>
        <v>14000</v>
      </c>
      <c r="K294" s="105">
        <v>5000</v>
      </c>
      <c r="L294" s="105">
        <v>0</v>
      </c>
      <c r="M294" s="93">
        <f t="shared" si="39"/>
        <v>19000</v>
      </c>
      <c r="N294" s="7">
        <f t="shared" si="41"/>
        <v>19000</v>
      </c>
      <c r="O294" s="41">
        <v>45505</v>
      </c>
      <c r="P294" s="1"/>
    </row>
    <row r="295" spans="1:16" ht="25.5" x14ac:dyDescent="0.25">
      <c r="A295" s="97">
        <f t="shared" ref="A295" si="49">A292+1</f>
        <v>258</v>
      </c>
      <c r="B295" s="97" t="s">
        <v>338</v>
      </c>
      <c r="C295" s="12" t="s">
        <v>589</v>
      </c>
      <c r="D295" s="12" t="s">
        <v>176</v>
      </c>
      <c r="E295" s="104">
        <v>45356</v>
      </c>
      <c r="F295" s="22">
        <f t="shared" si="37"/>
        <v>19000</v>
      </c>
      <c r="G295" s="28" t="s">
        <v>338</v>
      </c>
      <c r="H295" s="1">
        <v>1</v>
      </c>
      <c r="I295" s="105">
        <v>14000</v>
      </c>
      <c r="J295" s="93">
        <f t="shared" si="38"/>
        <v>14000</v>
      </c>
      <c r="K295" s="105">
        <v>5000</v>
      </c>
      <c r="L295" s="105">
        <v>0</v>
      </c>
      <c r="M295" s="93">
        <f t="shared" si="39"/>
        <v>19000</v>
      </c>
      <c r="N295" s="7">
        <f t="shared" si="41"/>
        <v>19000</v>
      </c>
      <c r="O295" s="41">
        <v>45505</v>
      </c>
      <c r="P295" s="1"/>
    </row>
    <row r="296" spans="1:16" ht="25.5" x14ac:dyDescent="0.25">
      <c r="A296" s="97">
        <v>259</v>
      </c>
      <c r="B296" s="97" t="s">
        <v>596</v>
      </c>
      <c r="C296" s="12" t="s">
        <v>589</v>
      </c>
      <c r="D296" s="12" t="s">
        <v>176</v>
      </c>
      <c r="E296" s="104">
        <v>45356</v>
      </c>
      <c r="F296" s="22">
        <f t="shared" si="37"/>
        <v>18200</v>
      </c>
      <c r="G296" s="28" t="s">
        <v>596</v>
      </c>
      <c r="H296" s="1">
        <v>1</v>
      </c>
      <c r="I296" s="105">
        <v>18200</v>
      </c>
      <c r="J296" s="93">
        <f t="shared" si="38"/>
        <v>18200</v>
      </c>
      <c r="K296" s="105">
        <v>0</v>
      </c>
      <c r="L296" s="105">
        <v>0</v>
      </c>
      <c r="M296" s="93">
        <f t="shared" si="39"/>
        <v>18200</v>
      </c>
      <c r="N296" s="7">
        <f t="shared" si="41"/>
        <v>18200</v>
      </c>
      <c r="O296" s="41">
        <v>45505</v>
      </c>
      <c r="P296" s="1"/>
    </row>
    <row r="297" spans="1:16" ht="38.25" x14ac:dyDescent="0.25">
      <c r="A297" s="97">
        <f t="shared" si="44"/>
        <v>260</v>
      </c>
      <c r="B297" s="97" t="s">
        <v>597</v>
      </c>
      <c r="C297" s="12" t="s">
        <v>589</v>
      </c>
      <c r="D297" s="12" t="s">
        <v>176</v>
      </c>
      <c r="E297" s="104">
        <v>45356</v>
      </c>
      <c r="F297" s="22">
        <f t="shared" si="37"/>
        <v>16800</v>
      </c>
      <c r="G297" s="28" t="s">
        <v>597</v>
      </c>
      <c r="H297" s="1">
        <v>1</v>
      </c>
      <c r="I297" s="105">
        <v>16800</v>
      </c>
      <c r="J297" s="93">
        <f t="shared" si="38"/>
        <v>16800</v>
      </c>
      <c r="K297" s="105">
        <v>0</v>
      </c>
      <c r="L297" s="105">
        <v>0</v>
      </c>
      <c r="M297" s="93">
        <f t="shared" si="39"/>
        <v>16800</v>
      </c>
      <c r="N297" s="7">
        <f t="shared" si="41"/>
        <v>16800</v>
      </c>
      <c r="O297" s="41">
        <v>45505</v>
      </c>
      <c r="P297" s="1"/>
    </row>
    <row r="298" spans="1:16" x14ac:dyDescent="0.25">
      <c r="A298" s="97">
        <f t="shared" ref="A298" si="50">A295+1</f>
        <v>259</v>
      </c>
      <c r="B298" s="97" t="s">
        <v>191</v>
      </c>
      <c r="C298" s="12" t="s">
        <v>589</v>
      </c>
      <c r="D298" s="12" t="s">
        <v>176</v>
      </c>
      <c r="E298" s="104">
        <v>45356</v>
      </c>
      <c r="F298" s="22">
        <f t="shared" si="37"/>
        <v>16800</v>
      </c>
      <c r="G298" s="28" t="s">
        <v>191</v>
      </c>
      <c r="H298" s="1">
        <v>1</v>
      </c>
      <c r="I298" s="105">
        <f>16800</f>
        <v>16800</v>
      </c>
      <c r="J298" s="93">
        <f t="shared" si="38"/>
        <v>16800</v>
      </c>
      <c r="K298" s="105">
        <v>0</v>
      </c>
      <c r="L298" s="105">
        <v>0</v>
      </c>
      <c r="M298" s="93">
        <f t="shared" si="39"/>
        <v>16800</v>
      </c>
      <c r="N298" s="7">
        <f t="shared" si="41"/>
        <v>16800</v>
      </c>
      <c r="O298" s="41">
        <v>45505</v>
      </c>
      <c r="P298" s="1"/>
    </row>
    <row r="299" spans="1:16" ht="25.5" x14ac:dyDescent="0.25">
      <c r="A299" s="97">
        <v>260</v>
      </c>
      <c r="B299" s="97" t="s">
        <v>598</v>
      </c>
      <c r="C299" s="12" t="s">
        <v>589</v>
      </c>
      <c r="D299" s="12" t="s">
        <v>176</v>
      </c>
      <c r="E299" s="104">
        <v>45356</v>
      </c>
      <c r="F299" s="22">
        <f t="shared" si="37"/>
        <v>16800</v>
      </c>
      <c r="G299" s="28" t="s">
        <v>598</v>
      </c>
      <c r="H299" s="1">
        <v>1</v>
      </c>
      <c r="I299" s="105">
        <v>16800</v>
      </c>
      <c r="J299" s="93">
        <f t="shared" si="38"/>
        <v>16800</v>
      </c>
      <c r="K299" s="105">
        <v>0</v>
      </c>
      <c r="L299" s="105">
        <v>0</v>
      </c>
      <c r="M299" s="93">
        <f t="shared" si="39"/>
        <v>16800</v>
      </c>
      <c r="N299" s="7">
        <f t="shared" si="41"/>
        <v>16800</v>
      </c>
      <c r="O299" s="41">
        <v>45505</v>
      </c>
      <c r="P299" s="1"/>
    </row>
    <row r="300" spans="1:16" ht="25.5" x14ac:dyDescent="0.25">
      <c r="A300" s="97">
        <f t="shared" si="44"/>
        <v>261</v>
      </c>
      <c r="B300" s="97" t="s">
        <v>599</v>
      </c>
      <c r="C300" s="12" t="s">
        <v>589</v>
      </c>
      <c r="D300" s="12" t="s">
        <v>176</v>
      </c>
      <c r="E300" s="104">
        <v>45356</v>
      </c>
      <c r="F300" s="22">
        <f t="shared" ref="F300:F353" si="51">M300</f>
        <v>16800</v>
      </c>
      <c r="G300" s="28" t="s">
        <v>599</v>
      </c>
      <c r="H300" s="1">
        <v>1</v>
      </c>
      <c r="I300" s="105">
        <v>16800</v>
      </c>
      <c r="J300" s="93">
        <f t="shared" ref="J300:J353" si="52">H300*I300</f>
        <v>16800</v>
      </c>
      <c r="K300" s="105">
        <v>0</v>
      </c>
      <c r="L300" s="105">
        <v>0</v>
      </c>
      <c r="M300" s="93">
        <f t="shared" ref="M300:M353" si="53">K300+J300</f>
        <v>16800</v>
      </c>
      <c r="N300" s="7">
        <f t="shared" si="41"/>
        <v>16800</v>
      </c>
      <c r="O300" s="41">
        <v>45505</v>
      </c>
      <c r="P300" s="1"/>
    </row>
    <row r="301" spans="1:16" ht="38.25" x14ac:dyDescent="0.25">
      <c r="A301" s="97">
        <f t="shared" ref="A301" si="54">A298+1</f>
        <v>260</v>
      </c>
      <c r="B301" s="97" t="s">
        <v>600</v>
      </c>
      <c r="C301" s="12" t="s">
        <v>589</v>
      </c>
      <c r="D301" s="12" t="s">
        <v>176</v>
      </c>
      <c r="E301" s="104">
        <v>45356</v>
      </c>
      <c r="F301" s="22">
        <f t="shared" si="51"/>
        <v>16800</v>
      </c>
      <c r="G301" s="28" t="s">
        <v>600</v>
      </c>
      <c r="H301" s="1">
        <v>1</v>
      </c>
      <c r="I301" s="105">
        <v>16800</v>
      </c>
      <c r="J301" s="93">
        <f t="shared" si="52"/>
        <v>16800</v>
      </c>
      <c r="K301" s="105">
        <v>0</v>
      </c>
      <c r="L301" s="105">
        <v>0</v>
      </c>
      <c r="M301" s="93">
        <f t="shared" si="53"/>
        <v>16800</v>
      </c>
      <c r="N301" s="7">
        <f t="shared" si="41"/>
        <v>16800</v>
      </c>
      <c r="O301" s="41">
        <v>45505</v>
      </c>
      <c r="P301" s="1"/>
    </row>
    <row r="302" spans="1:16" ht="25.5" x14ac:dyDescent="0.25">
      <c r="A302" s="97">
        <v>261</v>
      </c>
      <c r="B302" s="97" t="s">
        <v>601</v>
      </c>
      <c r="C302" s="12" t="s">
        <v>589</v>
      </c>
      <c r="D302" s="12" t="s">
        <v>176</v>
      </c>
      <c r="E302" s="104">
        <v>45356</v>
      </c>
      <c r="F302" s="22">
        <f t="shared" si="51"/>
        <v>16800</v>
      </c>
      <c r="G302" s="28" t="s">
        <v>601</v>
      </c>
      <c r="H302" s="1">
        <v>1</v>
      </c>
      <c r="I302" s="105">
        <v>16800</v>
      </c>
      <c r="J302" s="93">
        <f t="shared" si="52"/>
        <v>16800</v>
      </c>
      <c r="K302" s="105">
        <v>0</v>
      </c>
      <c r="L302" s="105">
        <v>0</v>
      </c>
      <c r="M302" s="93">
        <f t="shared" si="53"/>
        <v>16800</v>
      </c>
      <c r="N302" s="7">
        <f t="shared" si="41"/>
        <v>16800</v>
      </c>
      <c r="O302" s="41">
        <v>45505</v>
      </c>
      <c r="P302" s="1"/>
    </row>
    <row r="303" spans="1:16" ht="25.5" x14ac:dyDescent="0.25">
      <c r="A303" s="97">
        <f t="shared" si="44"/>
        <v>262</v>
      </c>
      <c r="B303" s="97" t="s">
        <v>559</v>
      </c>
      <c r="C303" s="12" t="s">
        <v>589</v>
      </c>
      <c r="D303" s="12" t="s">
        <v>176</v>
      </c>
      <c r="E303" s="104">
        <v>45356</v>
      </c>
      <c r="F303" s="22">
        <f t="shared" si="51"/>
        <v>16800</v>
      </c>
      <c r="G303" s="28" t="s">
        <v>559</v>
      </c>
      <c r="H303" s="1">
        <v>1</v>
      </c>
      <c r="I303" s="105">
        <v>16800</v>
      </c>
      <c r="J303" s="93">
        <f t="shared" si="52"/>
        <v>16800</v>
      </c>
      <c r="K303" s="105">
        <v>0</v>
      </c>
      <c r="L303" s="105">
        <v>0</v>
      </c>
      <c r="M303" s="93">
        <f t="shared" si="53"/>
        <v>16800</v>
      </c>
      <c r="N303" s="7">
        <f t="shared" si="41"/>
        <v>16800</v>
      </c>
      <c r="O303" s="41">
        <v>45505</v>
      </c>
      <c r="P303" s="1"/>
    </row>
    <row r="304" spans="1:16" ht="38.25" x14ac:dyDescent="0.25">
      <c r="A304" s="97">
        <f t="shared" ref="A304" si="55">A301+1</f>
        <v>261</v>
      </c>
      <c r="B304" s="97" t="s">
        <v>602</v>
      </c>
      <c r="C304" s="12" t="s">
        <v>589</v>
      </c>
      <c r="D304" s="12" t="s">
        <v>176</v>
      </c>
      <c r="E304" s="104">
        <v>45356</v>
      </c>
      <c r="F304" s="22">
        <f t="shared" si="51"/>
        <v>16800</v>
      </c>
      <c r="G304" s="28" t="s">
        <v>602</v>
      </c>
      <c r="H304" s="1">
        <v>1</v>
      </c>
      <c r="I304" s="105">
        <v>16800</v>
      </c>
      <c r="J304" s="93">
        <f t="shared" si="52"/>
        <v>16800</v>
      </c>
      <c r="K304" s="105">
        <v>0</v>
      </c>
      <c r="L304" s="105">
        <v>0</v>
      </c>
      <c r="M304" s="93">
        <f t="shared" si="53"/>
        <v>16800</v>
      </c>
      <c r="N304" s="7">
        <f t="shared" si="41"/>
        <v>16800</v>
      </c>
      <c r="O304" s="41">
        <v>45505</v>
      </c>
      <c r="P304" s="1"/>
    </row>
    <row r="305" spans="1:16" ht="38.25" x14ac:dyDescent="0.25">
      <c r="A305" s="97">
        <v>262</v>
      </c>
      <c r="B305" s="97" t="s">
        <v>603</v>
      </c>
      <c r="C305" s="12" t="s">
        <v>589</v>
      </c>
      <c r="D305" s="12" t="s">
        <v>176</v>
      </c>
      <c r="E305" s="104">
        <v>45356</v>
      </c>
      <c r="F305" s="22">
        <f t="shared" si="51"/>
        <v>16800</v>
      </c>
      <c r="G305" s="28" t="s">
        <v>603</v>
      </c>
      <c r="H305" s="1">
        <v>1</v>
      </c>
      <c r="I305" s="105">
        <v>16800</v>
      </c>
      <c r="J305" s="93">
        <f t="shared" si="52"/>
        <v>16800</v>
      </c>
      <c r="K305" s="105">
        <v>0</v>
      </c>
      <c r="L305" s="105">
        <v>0</v>
      </c>
      <c r="M305" s="93">
        <f t="shared" si="53"/>
        <v>16800</v>
      </c>
      <c r="N305" s="7">
        <f t="shared" si="41"/>
        <v>16800</v>
      </c>
      <c r="O305" s="41">
        <v>45505</v>
      </c>
      <c r="P305" s="1"/>
    </row>
    <row r="306" spans="1:16" ht="25.5" x14ac:dyDescent="0.25">
      <c r="A306" s="97">
        <f t="shared" si="44"/>
        <v>263</v>
      </c>
      <c r="B306" s="97" t="s">
        <v>604</v>
      </c>
      <c r="C306" s="12" t="s">
        <v>589</v>
      </c>
      <c r="D306" s="12" t="s">
        <v>176</v>
      </c>
      <c r="E306" s="104">
        <v>45356</v>
      </c>
      <c r="F306" s="22">
        <f t="shared" si="51"/>
        <v>16800</v>
      </c>
      <c r="G306" s="28" t="s">
        <v>604</v>
      </c>
      <c r="H306" s="1">
        <v>1</v>
      </c>
      <c r="I306" s="105">
        <v>16800</v>
      </c>
      <c r="J306" s="93">
        <f t="shared" si="52"/>
        <v>16800</v>
      </c>
      <c r="K306" s="105">
        <v>0</v>
      </c>
      <c r="L306" s="105">
        <v>0</v>
      </c>
      <c r="M306" s="93">
        <f t="shared" si="53"/>
        <v>16800</v>
      </c>
      <c r="N306" s="7">
        <f t="shared" si="41"/>
        <v>16800</v>
      </c>
      <c r="O306" s="41">
        <v>45505</v>
      </c>
      <c r="P306" s="1"/>
    </row>
    <row r="307" spans="1:16" ht="38.25" x14ac:dyDescent="0.25">
      <c r="A307" s="97">
        <f t="shared" ref="A307" si="56">A304+1</f>
        <v>262</v>
      </c>
      <c r="B307" s="97" t="s">
        <v>605</v>
      </c>
      <c r="C307" s="12" t="s">
        <v>589</v>
      </c>
      <c r="D307" s="12" t="s">
        <v>176</v>
      </c>
      <c r="E307" s="104">
        <v>45356</v>
      </c>
      <c r="F307" s="22">
        <f t="shared" si="51"/>
        <v>16200</v>
      </c>
      <c r="G307" s="28" t="s">
        <v>605</v>
      </c>
      <c r="H307" s="1">
        <v>1</v>
      </c>
      <c r="I307" s="105">
        <v>11200</v>
      </c>
      <c r="J307" s="93">
        <f t="shared" si="52"/>
        <v>11200</v>
      </c>
      <c r="K307" s="105">
        <v>5000</v>
      </c>
      <c r="L307" s="105">
        <v>0</v>
      </c>
      <c r="M307" s="93">
        <f t="shared" si="53"/>
        <v>16200</v>
      </c>
      <c r="N307" s="7">
        <f t="shared" si="41"/>
        <v>16200</v>
      </c>
      <c r="O307" s="41">
        <v>45505</v>
      </c>
      <c r="P307" s="1"/>
    </row>
    <row r="308" spans="1:16" x14ac:dyDescent="0.25">
      <c r="A308" s="97">
        <v>263</v>
      </c>
      <c r="B308" s="97" t="s">
        <v>606</v>
      </c>
      <c r="C308" s="12" t="s">
        <v>589</v>
      </c>
      <c r="D308" s="12" t="s">
        <v>176</v>
      </c>
      <c r="E308" s="104">
        <v>45356</v>
      </c>
      <c r="F308" s="22">
        <f t="shared" si="51"/>
        <v>16200</v>
      </c>
      <c r="G308" s="28" t="s">
        <v>606</v>
      </c>
      <c r="H308" s="1">
        <v>1</v>
      </c>
      <c r="I308" s="105">
        <v>11200</v>
      </c>
      <c r="J308" s="93">
        <f t="shared" si="52"/>
        <v>11200</v>
      </c>
      <c r="K308" s="105">
        <v>5000</v>
      </c>
      <c r="L308" s="105">
        <v>0</v>
      </c>
      <c r="M308" s="93">
        <f t="shared" si="53"/>
        <v>16200</v>
      </c>
      <c r="N308" s="7">
        <f t="shared" si="41"/>
        <v>16200</v>
      </c>
      <c r="O308" s="41">
        <v>45505</v>
      </c>
      <c r="P308" s="1"/>
    </row>
    <row r="309" spans="1:16" x14ac:dyDescent="0.25">
      <c r="A309" s="97">
        <f t="shared" si="44"/>
        <v>264</v>
      </c>
      <c r="B309" s="97" t="s">
        <v>607</v>
      </c>
      <c r="C309" s="12" t="s">
        <v>589</v>
      </c>
      <c r="D309" s="12" t="s">
        <v>176</v>
      </c>
      <c r="E309" s="104">
        <v>45356</v>
      </c>
      <c r="F309" s="22">
        <f t="shared" si="51"/>
        <v>16200</v>
      </c>
      <c r="G309" s="28" t="s">
        <v>607</v>
      </c>
      <c r="H309" s="1">
        <v>1</v>
      </c>
      <c r="I309" s="105">
        <v>11200</v>
      </c>
      <c r="J309" s="93">
        <f t="shared" si="52"/>
        <v>11200</v>
      </c>
      <c r="K309" s="105">
        <v>5000</v>
      </c>
      <c r="L309" s="105">
        <v>0</v>
      </c>
      <c r="M309" s="93">
        <f t="shared" si="53"/>
        <v>16200</v>
      </c>
      <c r="N309" s="7">
        <f t="shared" si="41"/>
        <v>16200</v>
      </c>
      <c r="O309" s="41">
        <v>45505</v>
      </c>
      <c r="P309" s="1"/>
    </row>
    <row r="310" spans="1:16" ht="25.5" x14ac:dyDescent="0.25">
      <c r="A310" s="97">
        <f t="shared" ref="A310" si="57">A307+1</f>
        <v>263</v>
      </c>
      <c r="B310" s="97" t="s">
        <v>484</v>
      </c>
      <c r="C310" s="12" t="s">
        <v>589</v>
      </c>
      <c r="D310" s="12" t="s">
        <v>176</v>
      </c>
      <c r="E310" s="104">
        <v>45356</v>
      </c>
      <c r="F310" s="22">
        <f t="shared" si="51"/>
        <v>16200</v>
      </c>
      <c r="G310" s="28" t="s">
        <v>484</v>
      </c>
      <c r="H310" s="1">
        <v>1</v>
      </c>
      <c r="I310" s="105">
        <v>11200</v>
      </c>
      <c r="J310" s="93">
        <f t="shared" si="52"/>
        <v>11200</v>
      </c>
      <c r="K310" s="105">
        <v>5000</v>
      </c>
      <c r="L310" s="105">
        <v>0</v>
      </c>
      <c r="M310" s="93">
        <f t="shared" si="53"/>
        <v>16200</v>
      </c>
      <c r="N310" s="7">
        <f t="shared" si="41"/>
        <v>16200</v>
      </c>
      <c r="O310" s="41">
        <v>45505</v>
      </c>
      <c r="P310" s="1"/>
    </row>
    <row r="311" spans="1:16" ht="25.5" x14ac:dyDescent="0.25">
      <c r="A311" s="97">
        <v>264</v>
      </c>
      <c r="B311" s="97" t="s">
        <v>608</v>
      </c>
      <c r="C311" s="12" t="s">
        <v>589</v>
      </c>
      <c r="D311" s="12" t="s">
        <v>176</v>
      </c>
      <c r="E311" s="104">
        <v>45356</v>
      </c>
      <c r="F311" s="22">
        <f t="shared" si="51"/>
        <v>16200</v>
      </c>
      <c r="G311" s="28" t="s">
        <v>608</v>
      </c>
      <c r="H311" s="1">
        <v>1</v>
      </c>
      <c r="I311" s="105">
        <v>11200</v>
      </c>
      <c r="J311" s="93">
        <f t="shared" si="52"/>
        <v>11200</v>
      </c>
      <c r="K311" s="105">
        <f>5000</f>
        <v>5000</v>
      </c>
      <c r="L311" s="105">
        <v>0</v>
      </c>
      <c r="M311" s="93">
        <f t="shared" si="53"/>
        <v>16200</v>
      </c>
      <c r="N311" s="7">
        <f t="shared" si="41"/>
        <v>16200</v>
      </c>
      <c r="O311" s="41">
        <v>45505</v>
      </c>
      <c r="P311" s="1"/>
    </row>
    <row r="312" spans="1:16" ht="25.5" x14ac:dyDescent="0.25">
      <c r="A312" s="97">
        <f t="shared" si="44"/>
        <v>265</v>
      </c>
      <c r="B312" s="97" t="s">
        <v>609</v>
      </c>
      <c r="C312" s="12" t="s">
        <v>589</v>
      </c>
      <c r="D312" s="12" t="s">
        <v>176</v>
      </c>
      <c r="E312" s="104">
        <v>45356</v>
      </c>
      <c r="F312" s="22">
        <f t="shared" si="51"/>
        <v>16200</v>
      </c>
      <c r="G312" s="28" t="s">
        <v>609</v>
      </c>
      <c r="H312" s="1">
        <v>1</v>
      </c>
      <c r="I312" s="105">
        <v>11200</v>
      </c>
      <c r="J312" s="93">
        <f t="shared" si="52"/>
        <v>11200</v>
      </c>
      <c r="K312" s="105">
        <v>5000</v>
      </c>
      <c r="L312" s="105">
        <v>0</v>
      </c>
      <c r="M312" s="93">
        <f t="shared" si="53"/>
        <v>16200</v>
      </c>
      <c r="N312" s="7">
        <f t="shared" si="41"/>
        <v>16200</v>
      </c>
      <c r="O312" s="41">
        <v>45505</v>
      </c>
      <c r="P312" s="1"/>
    </row>
    <row r="313" spans="1:16" x14ac:dyDescent="0.25">
      <c r="A313" s="97">
        <f t="shared" ref="A313" si="58">A310+1</f>
        <v>264</v>
      </c>
      <c r="B313" s="97" t="s">
        <v>610</v>
      </c>
      <c r="C313" s="12" t="s">
        <v>589</v>
      </c>
      <c r="D313" s="12" t="s">
        <v>176</v>
      </c>
      <c r="E313" s="104">
        <v>45356</v>
      </c>
      <c r="F313" s="22">
        <f t="shared" si="51"/>
        <v>14000</v>
      </c>
      <c r="G313" s="28" t="s">
        <v>610</v>
      </c>
      <c r="H313" s="1">
        <v>1</v>
      </c>
      <c r="I313" s="105">
        <f>14000</f>
        <v>14000</v>
      </c>
      <c r="J313" s="93">
        <f t="shared" si="52"/>
        <v>14000</v>
      </c>
      <c r="K313" s="105">
        <v>0</v>
      </c>
      <c r="L313" s="105">
        <v>0</v>
      </c>
      <c r="M313" s="93">
        <f t="shared" si="53"/>
        <v>14000</v>
      </c>
      <c r="N313" s="7">
        <f t="shared" si="41"/>
        <v>14000</v>
      </c>
      <c r="O313" s="41">
        <v>45505</v>
      </c>
      <c r="P313" s="1"/>
    </row>
    <row r="314" spans="1:16" ht="25.5" x14ac:dyDescent="0.25">
      <c r="A314" s="97">
        <v>265</v>
      </c>
      <c r="B314" s="97" t="s">
        <v>611</v>
      </c>
      <c r="C314" s="12" t="s">
        <v>589</v>
      </c>
      <c r="D314" s="12" t="s">
        <v>176</v>
      </c>
      <c r="E314" s="104">
        <v>45356</v>
      </c>
      <c r="F314" s="22">
        <f t="shared" si="51"/>
        <v>14000</v>
      </c>
      <c r="G314" s="28" t="s">
        <v>611</v>
      </c>
      <c r="H314" s="1">
        <v>1</v>
      </c>
      <c r="I314" s="105">
        <v>14000</v>
      </c>
      <c r="J314" s="93">
        <f t="shared" si="52"/>
        <v>14000</v>
      </c>
      <c r="K314" s="105">
        <v>0</v>
      </c>
      <c r="L314" s="105">
        <v>0</v>
      </c>
      <c r="M314" s="93">
        <f t="shared" si="53"/>
        <v>14000</v>
      </c>
      <c r="N314" s="7">
        <f t="shared" si="41"/>
        <v>14000</v>
      </c>
      <c r="O314" s="41">
        <v>45505</v>
      </c>
      <c r="P314" s="1"/>
    </row>
    <row r="315" spans="1:16" ht="25.5" x14ac:dyDescent="0.25">
      <c r="A315" s="97">
        <f t="shared" si="44"/>
        <v>266</v>
      </c>
      <c r="B315" s="97" t="s">
        <v>612</v>
      </c>
      <c r="C315" s="12" t="s">
        <v>589</v>
      </c>
      <c r="D315" s="12" t="s">
        <v>176</v>
      </c>
      <c r="E315" s="104">
        <v>45356</v>
      </c>
      <c r="F315" s="22">
        <f t="shared" si="51"/>
        <v>14000</v>
      </c>
      <c r="G315" s="28" t="s">
        <v>612</v>
      </c>
      <c r="H315" s="1">
        <v>1</v>
      </c>
      <c r="I315" s="105">
        <v>14000</v>
      </c>
      <c r="J315" s="93">
        <f t="shared" si="52"/>
        <v>14000</v>
      </c>
      <c r="K315" s="105">
        <v>0</v>
      </c>
      <c r="L315" s="105">
        <v>0</v>
      </c>
      <c r="M315" s="93">
        <f t="shared" si="53"/>
        <v>14000</v>
      </c>
      <c r="N315" s="7">
        <f t="shared" si="41"/>
        <v>14000</v>
      </c>
      <c r="O315" s="41">
        <v>45505</v>
      </c>
      <c r="P315" s="1"/>
    </row>
    <row r="316" spans="1:16" ht="25.5" x14ac:dyDescent="0.25">
      <c r="A316" s="97">
        <f t="shared" ref="A316" si="59">A313+1</f>
        <v>265</v>
      </c>
      <c r="B316" s="97" t="s">
        <v>483</v>
      </c>
      <c r="C316" s="12" t="s">
        <v>589</v>
      </c>
      <c r="D316" s="12" t="s">
        <v>176</v>
      </c>
      <c r="E316" s="104">
        <v>45356</v>
      </c>
      <c r="F316" s="22">
        <f t="shared" si="51"/>
        <v>14000</v>
      </c>
      <c r="G316" s="28" t="s">
        <v>483</v>
      </c>
      <c r="H316" s="1">
        <v>1</v>
      </c>
      <c r="I316" s="105">
        <f>14000</f>
        <v>14000</v>
      </c>
      <c r="J316" s="93">
        <f t="shared" si="52"/>
        <v>14000</v>
      </c>
      <c r="K316" s="105">
        <v>0</v>
      </c>
      <c r="L316" s="105">
        <v>0</v>
      </c>
      <c r="M316" s="93">
        <f t="shared" si="53"/>
        <v>14000</v>
      </c>
      <c r="N316" s="7">
        <f t="shared" si="41"/>
        <v>14000</v>
      </c>
      <c r="O316" s="41">
        <v>45505</v>
      </c>
      <c r="P316" s="1"/>
    </row>
    <row r="317" spans="1:16" ht="25.5" x14ac:dyDescent="0.25">
      <c r="A317" s="97">
        <v>266</v>
      </c>
      <c r="B317" s="97" t="s">
        <v>378</v>
      </c>
      <c r="C317" s="12" t="s">
        <v>589</v>
      </c>
      <c r="D317" s="12" t="s">
        <v>176</v>
      </c>
      <c r="E317" s="104">
        <v>45356</v>
      </c>
      <c r="F317" s="22">
        <f t="shared" si="51"/>
        <v>11200</v>
      </c>
      <c r="G317" s="28" t="s">
        <v>378</v>
      </c>
      <c r="H317" s="1">
        <v>1</v>
      </c>
      <c r="I317" s="105">
        <v>11200</v>
      </c>
      <c r="J317" s="93">
        <f t="shared" si="52"/>
        <v>11200</v>
      </c>
      <c r="K317" s="105">
        <v>0</v>
      </c>
      <c r="L317" s="105">
        <v>0</v>
      </c>
      <c r="M317" s="93">
        <f t="shared" si="53"/>
        <v>11200</v>
      </c>
      <c r="N317" s="7">
        <f t="shared" si="41"/>
        <v>11200</v>
      </c>
      <c r="O317" s="41">
        <v>45505</v>
      </c>
      <c r="P317" s="1"/>
    </row>
    <row r="318" spans="1:16" ht="38.25" x14ac:dyDescent="0.25">
      <c r="A318" s="97">
        <f t="shared" si="44"/>
        <v>267</v>
      </c>
      <c r="B318" s="97" t="s">
        <v>613</v>
      </c>
      <c r="C318" s="12" t="s">
        <v>589</v>
      </c>
      <c r="D318" s="12" t="s">
        <v>176</v>
      </c>
      <c r="E318" s="104">
        <v>45356</v>
      </c>
      <c r="F318" s="22">
        <f t="shared" si="51"/>
        <v>11200</v>
      </c>
      <c r="G318" s="28" t="s">
        <v>613</v>
      </c>
      <c r="H318" s="1">
        <v>1</v>
      </c>
      <c r="I318" s="105">
        <f>11200</f>
        <v>11200</v>
      </c>
      <c r="J318" s="93">
        <f t="shared" si="52"/>
        <v>11200</v>
      </c>
      <c r="K318" s="105">
        <v>0</v>
      </c>
      <c r="L318" s="105">
        <v>0</v>
      </c>
      <c r="M318" s="93">
        <f t="shared" si="53"/>
        <v>11200</v>
      </c>
      <c r="N318" s="7">
        <f t="shared" si="41"/>
        <v>11200</v>
      </c>
      <c r="O318" s="41">
        <v>45505</v>
      </c>
      <c r="P318" s="1"/>
    </row>
    <row r="319" spans="1:16" x14ac:dyDescent="0.25">
      <c r="A319" s="97">
        <f t="shared" ref="A319" si="60">A316+1</f>
        <v>266</v>
      </c>
      <c r="B319" s="97" t="s">
        <v>614</v>
      </c>
      <c r="C319" s="12" t="s">
        <v>589</v>
      </c>
      <c r="D319" s="12" t="s">
        <v>176</v>
      </c>
      <c r="E319" s="104">
        <v>45356</v>
      </c>
      <c r="F319" s="22">
        <f t="shared" si="51"/>
        <v>11200</v>
      </c>
      <c r="G319" s="28" t="s">
        <v>614</v>
      </c>
      <c r="H319" s="1">
        <v>1</v>
      </c>
      <c r="I319" s="105">
        <v>11200</v>
      </c>
      <c r="J319" s="93">
        <f t="shared" si="52"/>
        <v>11200</v>
      </c>
      <c r="K319" s="105">
        <v>0</v>
      </c>
      <c r="L319" s="105">
        <v>0</v>
      </c>
      <c r="M319" s="93">
        <f t="shared" si="53"/>
        <v>11200</v>
      </c>
      <c r="N319" s="7">
        <f t="shared" si="41"/>
        <v>11200</v>
      </c>
      <c r="O319" s="41">
        <v>45505</v>
      </c>
      <c r="P319" s="1"/>
    </row>
    <row r="320" spans="1:16" ht="25.5" x14ac:dyDescent="0.25">
      <c r="A320" s="97">
        <v>267</v>
      </c>
      <c r="B320" s="97" t="s">
        <v>615</v>
      </c>
      <c r="C320" s="12" t="s">
        <v>589</v>
      </c>
      <c r="D320" s="12" t="s">
        <v>176</v>
      </c>
      <c r="E320" s="104">
        <v>45356</v>
      </c>
      <c r="F320" s="22">
        <f t="shared" si="51"/>
        <v>11200</v>
      </c>
      <c r="G320" s="28" t="s">
        <v>615</v>
      </c>
      <c r="H320" s="1">
        <v>1</v>
      </c>
      <c r="I320" s="105">
        <v>11200</v>
      </c>
      <c r="J320" s="93">
        <f t="shared" si="52"/>
        <v>11200</v>
      </c>
      <c r="K320" s="105">
        <v>0</v>
      </c>
      <c r="L320" s="105">
        <v>0</v>
      </c>
      <c r="M320" s="93">
        <f t="shared" si="53"/>
        <v>11200</v>
      </c>
      <c r="N320" s="7">
        <f t="shared" si="41"/>
        <v>11200</v>
      </c>
      <c r="O320" s="41">
        <v>45505</v>
      </c>
      <c r="P320" s="1"/>
    </row>
    <row r="321" spans="1:16" ht="25.5" x14ac:dyDescent="0.25">
      <c r="A321" s="97">
        <f t="shared" si="44"/>
        <v>268</v>
      </c>
      <c r="B321" s="97" t="s">
        <v>616</v>
      </c>
      <c r="C321" s="12" t="s">
        <v>589</v>
      </c>
      <c r="D321" s="12" t="s">
        <v>176</v>
      </c>
      <c r="E321" s="104">
        <v>45356</v>
      </c>
      <c r="F321" s="22">
        <f t="shared" si="51"/>
        <v>11200</v>
      </c>
      <c r="G321" s="28" t="s">
        <v>616</v>
      </c>
      <c r="H321" s="1">
        <v>1</v>
      </c>
      <c r="I321" s="105">
        <v>11200</v>
      </c>
      <c r="J321" s="93">
        <f t="shared" si="52"/>
        <v>11200</v>
      </c>
      <c r="K321" s="105">
        <v>0</v>
      </c>
      <c r="L321" s="105">
        <v>0</v>
      </c>
      <c r="M321" s="93">
        <f t="shared" si="53"/>
        <v>11200</v>
      </c>
      <c r="N321" s="7">
        <f t="shared" si="41"/>
        <v>11200</v>
      </c>
      <c r="O321" s="41">
        <v>45505</v>
      </c>
      <c r="P321" s="1"/>
    </row>
    <row r="322" spans="1:16" ht="25.5" x14ac:dyDescent="0.25">
      <c r="A322" s="97">
        <f t="shared" ref="A322" si="61">A319+1</f>
        <v>267</v>
      </c>
      <c r="B322" s="97" t="s">
        <v>617</v>
      </c>
      <c r="C322" s="12" t="s">
        <v>589</v>
      </c>
      <c r="D322" s="12" t="s">
        <v>176</v>
      </c>
      <c r="E322" s="104">
        <v>45356</v>
      </c>
      <c r="F322" s="22">
        <f t="shared" si="51"/>
        <v>11200</v>
      </c>
      <c r="G322" s="28" t="s">
        <v>617</v>
      </c>
      <c r="H322" s="1">
        <v>1</v>
      </c>
      <c r="I322" s="105">
        <v>11200</v>
      </c>
      <c r="J322" s="93">
        <f t="shared" si="52"/>
        <v>11200</v>
      </c>
      <c r="K322" s="105">
        <v>0</v>
      </c>
      <c r="L322" s="105">
        <v>0</v>
      </c>
      <c r="M322" s="93">
        <f t="shared" si="53"/>
        <v>11200</v>
      </c>
      <c r="N322" s="7">
        <f t="shared" si="41"/>
        <v>11200</v>
      </c>
      <c r="O322" s="41">
        <v>45505</v>
      </c>
      <c r="P322" s="1"/>
    </row>
    <row r="323" spans="1:16" x14ac:dyDescent="0.25">
      <c r="A323" s="97">
        <v>268</v>
      </c>
      <c r="B323" s="97" t="s">
        <v>618</v>
      </c>
      <c r="C323" s="12" t="s">
        <v>589</v>
      </c>
      <c r="D323" s="12" t="s">
        <v>176</v>
      </c>
      <c r="E323" s="104">
        <v>45356</v>
      </c>
      <c r="F323" s="22">
        <f t="shared" si="51"/>
        <v>11200</v>
      </c>
      <c r="G323" s="28" t="s">
        <v>618</v>
      </c>
      <c r="H323" s="1">
        <v>1</v>
      </c>
      <c r="I323" s="105">
        <v>11200</v>
      </c>
      <c r="J323" s="93">
        <f t="shared" si="52"/>
        <v>11200</v>
      </c>
      <c r="K323" s="105">
        <v>0</v>
      </c>
      <c r="L323" s="105">
        <v>0</v>
      </c>
      <c r="M323" s="93">
        <f t="shared" si="53"/>
        <v>11200</v>
      </c>
      <c r="N323" s="7">
        <f t="shared" si="41"/>
        <v>11200</v>
      </c>
      <c r="O323" s="41">
        <v>45505</v>
      </c>
      <c r="P323" s="1"/>
    </row>
    <row r="324" spans="1:16" x14ac:dyDescent="0.25">
      <c r="A324" s="97">
        <f t="shared" si="44"/>
        <v>269</v>
      </c>
      <c r="B324" s="97" t="s">
        <v>619</v>
      </c>
      <c r="C324" s="12" t="s">
        <v>589</v>
      </c>
      <c r="D324" s="12" t="s">
        <v>176</v>
      </c>
      <c r="E324" s="104">
        <v>45356</v>
      </c>
      <c r="F324" s="22">
        <f t="shared" si="51"/>
        <v>11200</v>
      </c>
      <c r="G324" s="28" t="s">
        <v>619</v>
      </c>
      <c r="H324" s="1">
        <v>1</v>
      </c>
      <c r="I324" s="105">
        <v>11200</v>
      </c>
      <c r="J324" s="93">
        <f t="shared" si="52"/>
        <v>11200</v>
      </c>
      <c r="K324" s="105">
        <v>0</v>
      </c>
      <c r="L324" s="105">
        <v>0</v>
      </c>
      <c r="M324" s="93">
        <f t="shared" si="53"/>
        <v>11200</v>
      </c>
      <c r="N324" s="7">
        <f t="shared" si="41"/>
        <v>11200</v>
      </c>
      <c r="O324" s="41">
        <v>45505</v>
      </c>
      <c r="P324" s="1"/>
    </row>
    <row r="325" spans="1:16" ht="38.25" x14ac:dyDescent="0.25">
      <c r="A325" s="97">
        <f t="shared" ref="A325" si="62">A322+1</f>
        <v>268</v>
      </c>
      <c r="B325" s="97" t="s">
        <v>620</v>
      </c>
      <c r="C325" s="12" t="s">
        <v>589</v>
      </c>
      <c r="D325" s="12" t="s">
        <v>176</v>
      </c>
      <c r="E325" s="104">
        <v>45356</v>
      </c>
      <c r="F325" s="22">
        <f t="shared" si="51"/>
        <v>11200</v>
      </c>
      <c r="G325" s="28" t="s">
        <v>620</v>
      </c>
      <c r="H325" s="1">
        <v>1</v>
      </c>
      <c r="I325" s="105">
        <v>11200</v>
      </c>
      <c r="J325" s="93">
        <f t="shared" si="52"/>
        <v>11200</v>
      </c>
      <c r="K325" s="105">
        <v>0</v>
      </c>
      <c r="L325" s="105">
        <v>0</v>
      </c>
      <c r="M325" s="93">
        <f t="shared" si="53"/>
        <v>11200</v>
      </c>
      <c r="N325" s="7">
        <f t="shared" si="41"/>
        <v>11200</v>
      </c>
      <c r="O325" s="41">
        <v>45505</v>
      </c>
      <c r="P325" s="1"/>
    </row>
    <row r="326" spans="1:16" ht="25.5" x14ac:dyDescent="0.25">
      <c r="A326" s="97">
        <v>269</v>
      </c>
      <c r="B326" s="97" t="s">
        <v>270</v>
      </c>
      <c r="C326" s="12" t="s">
        <v>589</v>
      </c>
      <c r="D326" s="12" t="s">
        <v>176</v>
      </c>
      <c r="E326" s="104">
        <v>45356</v>
      </c>
      <c r="F326" s="22">
        <f t="shared" si="51"/>
        <v>6300</v>
      </c>
      <c r="G326" s="28" t="s">
        <v>270</v>
      </c>
      <c r="H326" s="1">
        <v>1</v>
      </c>
      <c r="I326" s="105">
        <v>6300</v>
      </c>
      <c r="J326" s="93">
        <f t="shared" si="52"/>
        <v>6300</v>
      </c>
      <c r="K326" s="105">
        <v>0</v>
      </c>
      <c r="L326" s="105">
        <v>0</v>
      </c>
      <c r="M326" s="93">
        <f t="shared" si="53"/>
        <v>6300</v>
      </c>
      <c r="N326" s="7">
        <f t="shared" si="41"/>
        <v>6300</v>
      </c>
      <c r="O326" s="41">
        <v>45505</v>
      </c>
      <c r="P326" s="1"/>
    </row>
    <row r="327" spans="1:16" ht="38.25" x14ac:dyDescent="0.25">
      <c r="A327" s="97">
        <f t="shared" si="44"/>
        <v>270</v>
      </c>
      <c r="B327" s="97" t="s">
        <v>621</v>
      </c>
      <c r="C327" s="12" t="s">
        <v>589</v>
      </c>
      <c r="D327" s="12" t="s">
        <v>176</v>
      </c>
      <c r="E327" s="104">
        <v>45356</v>
      </c>
      <c r="F327" s="22">
        <f t="shared" si="51"/>
        <v>6300</v>
      </c>
      <c r="G327" s="28" t="s">
        <v>621</v>
      </c>
      <c r="H327" s="1">
        <v>1</v>
      </c>
      <c r="I327" s="105">
        <v>6300</v>
      </c>
      <c r="J327" s="93">
        <f t="shared" si="52"/>
        <v>6300</v>
      </c>
      <c r="K327" s="105">
        <v>0</v>
      </c>
      <c r="L327" s="105">
        <v>0</v>
      </c>
      <c r="M327" s="93">
        <f t="shared" si="53"/>
        <v>6300</v>
      </c>
      <c r="N327" s="7">
        <f t="shared" si="41"/>
        <v>6300</v>
      </c>
      <c r="O327" s="41">
        <v>45505</v>
      </c>
      <c r="P327" s="1"/>
    </row>
    <row r="328" spans="1:16" ht="25.5" x14ac:dyDescent="0.25">
      <c r="A328" s="97">
        <f t="shared" ref="A328" si="63">A325+1</f>
        <v>269</v>
      </c>
      <c r="B328" s="97" t="s">
        <v>622</v>
      </c>
      <c r="C328" s="12" t="s">
        <v>589</v>
      </c>
      <c r="D328" s="12" t="s">
        <v>176</v>
      </c>
      <c r="E328" s="104">
        <v>45356</v>
      </c>
      <c r="F328" s="22">
        <f t="shared" si="51"/>
        <v>6300</v>
      </c>
      <c r="G328" s="28" t="s">
        <v>622</v>
      </c>
      <c r="H328" s="1">
        <v>1</v>
      </c>
      <c r="I328" s="105">
        <v>6300</v>
      </c>
      <c r="J328" s="93">
        <f t="shared" si="52"/>
        <v>6300</v>
      </c>
      <c r="K328" s="105">
        <v>0</v>
      </c>
      <c r="L328" s="105">
        <v>0</v>
      </c>
      <c r="M328" s="93">
        <f t="shared" si="53"/>
        <v>6300</v>
      </c>
      <c r="N328" s="7">
        <f t="shared" si="41"/>
        <v>6300</v>
      </c>
      <c r="O328" s="41">
        <v>45505</v>
      </c>
      <c r="P328" s="1"/>
    </row>
    <row r="329" spans="1:16" ht="38.25" x14ac:dyDescent="0.25">
      <c r="A329" s="97">
        <v>270</v>
      </c>
      <c r="B329" s="97" t="s">
        <v>623</v>
      </c>
      <c r="C329" s="12" t="s">
        <v>589</v>
      </c>
      <c r="D329" s="12" t="s">
        <v>176</v>
      </c>
      <c r="E329" s="104">
        <v>45356</v>
      </c>
      <c r="F329" s="22">
        <f t="shared" si="51"/>
        <v>6300</v>
      </c>
      <c r="G329" s="28" t="s">
        <v>623</v>
      </c>
      <c r="H329" s="1">
        <v>1</v>
      </c>
      <c r="I329" s="105">
        <v>6300</v>
      </c>
      <c r="J329" s="93">
        <f t="shared" si="52"/>
        <v>6300</v>
      </c>
      <c r="K329" s="105">
        <v>0</v>
      </c>
      <c r="L329" s="105">
        <v>0</v>
      </c>
      <c r="M329" s="93">
        <f t="shared" si="53"/>
        <v>6300</v>
      </c>
      <c r="N329" s="7">
        <f t="shared" si="41"/>
        <v>6300</v>
      </c>
      <c r="O329" s="41">
        <v>45505</v>
      </c>
      <c r="P329" s="1"/>
    </row>
    <row r="330" spans="1:16" ht="25.5" x14ac:dyDescent="0.25">
      <c r="A330" s="97">
        <f t="shared" si="44"/>
        <v>271</v>
      </c>
      <c r="B330" s="97" t="s">
        <v>624</v>
      </c>
      <c r="C330" s="12" t="s">
        <v>589</v>
      </c>
      <c r="D330" s="12" t="s">
        <v>176</v>
      </c>
      <c r="E330" s="104">
        <v>45356</v>
      </c>
      <c r="F330" s="22">
        <f t="shared" si="51"/>
        <v>6300</v>
      </c>
      <c r="G330" s="28" t="s">
        <v>624</v>
      </c>
      <c r="H330" s="1">
        <v>1</v>
      </c>
      <c r="I330" s="105">
        <v>6300</v>
      </c>
      <c r="J330" s="93">
        <f t="shared" si="52"/>
        <v>6300</v>
      </c>
      <c r="K330" s="105">
        <v>0</v>
      </c>
      <c r="L330" s="105">
        <v>0</v>
      </c>
      <c r="M330" s="93">
        <f t="shared" si="53"/>
        <v>6300</v>
      </c>
      <c r="N330" s="7">
        <f t="shared" si="41"/>
        <v>6300</v>
      </c>
      <c r="O330" s="41">
        <v>45505</v>
      </c>
      <c r="P330" s="1"/>
    </row>
    <row r="331" spans="1:16" ht="25.5" x14ac:dyDescent="0.25">
      <c r="A331" s="97">
        <f t="shared" ref="A331" si="64">A328+1</f>
        <v>270</v>
      </c>
      <c r="B331" s="97" t="s">
        <v>625</v>
      </c>
      <c r="C331" s="12" t="s">
        <v>589</v>
      </c>
      <c r="D331" s="12" t="s">
        <v>176</v>
      </c>
      <c r="E331" s="104">
        <v>45356</v>
      </c>
      <c r="F331" s="22">
        <f t="shared" si="51"/>
        <v>6300</v>
      </c>
      <c r="G331" s="28" t="s">
        <v>625</v>
      </c>
      <c r="H331" s="1">
        <v>1</v>
      </c>
      <c r="I331" s="105">
        <v>6300</v>
      </c>
      <c r="J331" s="93">
        <f t="shared" si="52"/>
        <v>6300</v>
      </c>
      <c r="K331" s="105">
        <v>0</v>
      </c>
      <c r="L331" s="105">
        <v>0</v>
      </c>
      <c r="M331" s="93">
        <f t="shared" si="53"/>
        <v>6300</v>
      </c>
      <c r="N331" s="7">
        <f t="shared" si="41"/>
        <v>6300</v>
      </c>
      <c r="O331" s="41">
        <v>45505</v>
      </c>
      <c r="P331" s="1"/>
    </row>
    <row r="332" spans="1:16" ht="25.5" x14ac:dyDescent="0.25">
      <c r="A332" s="97">
        <v>271</v>
      </c>
      <c r="B332" s="97" t="s">
        <v>626</v>
      </c>
      <c r="C332" s="12" t="s">
        <v>589</v>
      </c>
      <c r="D332" s="12" t="s">
        <v>176</v>
      </c>
      <c r="E332" s="104">
        <v>45356</v>
      </c>
      <c r="F332" s="22">
        <f t="shared" si="51"/>
        <v>6300</v>
      </c>
      <c r="G332" s="28" t="s">
        <v>626</v>
      </c>
      <c r="H332" s="1">
        <v>1</v>
      </c>
      <c r="I332" s="105">
        <v>6300</v>
      </c>
      <c r="J332" s="93">
        <f t="shared" si="52"/>
        <v>6300</v>
      </c>
      <c r="K332" s="105">
        <v>0</v>
      </c>
      <c r="L332" s="105">
        <v>0</v>
      </c>
      <c r="M332" s="93">
        <f t="shared" si="53"/>
        <v>6300</v>
      </c>
      <c r="N332" s="7">
        <f t="shared" si="41"/>
        <v>6300</v>
      </c>
      <c r="O332" s="41">
        <v>45505</v>
      </c>
      <c r="P332" s="1"/>
    </row>
    <row r="333" spans="1:16" ht="25.5" x14ac:dyDescent="0.25">
      <c r="A333" s="97">
        <f t="shared" si="44"/>
        <v>272</v>
      </c>
      <c r="B333" s="97" t="s">
        <v>627</v>
      </c>
      <c r="C333" s="12" t="s">
        <v>589</v>
      </c>
      <c r="D333" s="12" t="s">
        <v>176</v>
      </c>
      <c r="E333" s="104">
        <v>45356</v>
      </c>
      <c r="F333" s="22">
        <f t="shared" si="51"/>
        <v>6300</v>
      </c>
      <c r="G333" s="28" t="s">
        <v>627</v>
      </c>
      <c r="H333" s="1">
        <v>1</v>
      </c>
      <c r="I333" s="105">
        <v>6300</v>
      </c>
      <c r="J333" s="93">
        <f t="shared" si="52"/>
        <v>6300</v>
      </c>
      <c r="K333" s="105">
        <v>0</v>
      </c>
      <c r="L333" s="105">
        <v>0</v>
      </c>
      <c r="M333" s="93">
        <f t="shared" si="53"/>
        <v>6300</v>
      </c>
      <c r="N333" s="7">
        <f t="shared" si="41"/>
        <v>6300</v>
      </c>
      <c r="O333" s="41">
        <v>45505</v>
      </c>
      <c r="P333" s="1"/>
    </row>
    <row r="334" spans="1:16" ht="25.5" x14ac:dyDescent="0.25">
      <c r="A334" s="97">
        <f t="shared" ref="A334" si="65">A331+1</f>
        <v>271</v>
      </c>
      <c r="B334" s="97" t="s">
        <v>628</v>
      </c>
      <c r="C334" s="12" t="s">
        <v>589</v>
      </c>
      <c r="D334" s="12" t="s">
        <v>176</v>
      </c>
      <c r="E334" s="104">
        <v>45356</v>
      </c>
      <c r="F334" s="22">
        <f t="shared" si="51"/>
        <v>6300</v>
      </c>
      <c r="G334" s="28" t="s">
        <v>628</v>
      </c>
      <c r="H334" s="1">
        <v>1</v>
      </c>
      <c r="I334" s="105">
        <v>6300</v>
      </c>
      <c r="J334" s="93">
        <f t="shared" si="52"/>
        <v>6300</v>
      </c>
      <c r="K334" s="105">
        <v>0</v>
      </c>
      <c r="L334" s="105">
        <v>0</v>
      </c>
      <c r="M334" s="93">
        <f t="shared" si="53"/>
        <v>6300</v>
      </c>
      <c r="N334" s="7">
        <f t="shared" si="41"/>
        <v>6300</v>
      </c>
      <c r="O334" s="41">
        <v>45505</v>
      </c>
      <c r="P334" s="1"/>
    </row>
    <row r="335" spans="1:16" ht="25.5" x14ac:dyDescent="0.25">
      <c r="A335" s="97">
        <v>272</v>
      </c>
      <c r="B335" s="97" t="s">
        <v>629</v>
      </c>
      <c r="C335" s="12" t="s">
        <v>589</v>
      </c>
      <c r="D335" s="12" t="s">
        <v>176</v>
      </c>
      <c r="E335" s="104">
        <v>45356</v>
      </c>
      <c r="F335" s="22">
        <f t="shared" si="51"/>
        <v>6300</v>
      </c>
      <c r="G335" s="28" t="s">
        <v>629</v>
      </c>
      <c r="H335" s="1">
        <v>1</v>
      </c>
      <c r="I335" s="105">
        <v>6300</v>
      </c>
      <c r="J335" s="93">
        <f t="shared" si="52"/>
        <v>6300</v>
      </c>
      <c r="K335" s="105">
        <v>0</v>
      </c>
      <c r="L335" s="105">
        <v>0</v>
      </c>
      <c r="M335" s="93">
        <f t="shared" si="53"/>
        <v>6300</v>
      </c>
      <c r="N335" s="7">
        <f t="shared" si="41"/>
        <v>6300</v>
      </c>
      <c r="O335" s="41">
        <v>45505</v>
      </c>
      <c r="P335" s="1"/>
    </row>
    <row r="336" spans="1:16" ht="25.5" x14ac:dyDescent="0.25">
      <c r="A336" s="97">
        <f t="shared" si="44"/>
        <v>273</v>
      </c>
      <c r="B336" s="97" t="s">
        <v>630</v>
      </c>
      <c r="C336" s="12" t="s">
        <v>589</v>
      </c>
      <c r="D336" s="12" t="s">
        <v>176</v>
      </c>
      <c r="E336" s="104">
        <v>45356</v>
      </c>
      <c r="F336" s="22">
        <f t="shared" si="51"/>
        <v>6300</v>
      </c>
      <c r="G336" s="28" t="s">
        <v>630</v>
      </c>
      <c r="H336" s="1">
        <v>1</v>
      </c>
      <c r="I336" s="105">
        <v>6300</v>
      </c>
      <c r="J336" s="93">
        <f t="shared" si="52"/>
        <v>6300</v>
      </c>
      <c r="K336" s="105">
        <v>0</v>
      </c>
      <c r="L336" s="105">
        <v>0</v>
      </c>
      <c r="M336" s="93">
        <f t="shared" si="53"/>
        <v>6300</v>
      </c>
      <c r="N336" s="7">
        <f t="shared" si="41"/>
        <v>6300</v>
      </c>
      <c r="O336" s="41">
        <v>45505</v>
      </c>
      <c r="P336" s="1"/>
    </row>
    <row r="337" spans="1:16" x14ac:dyDescent="0.25">
      <c r="A337" s="97">
        <f t="shared" ref="A337" si="66">A334+1</f>
        <v>272</v>
      </c>
      <c r="B337" s="97" t="s">
        <v>631</v>
      </c>
      <c r="C337" s="12" t="s">
        <v>589</v>
      </c>
      <c r="D337" s="12" t="s">
        <v>176</v>
      </c>
      <c r="E337" s="104">
        <v>45356</v>
      </c>
      <c r="F337" s="22">
        <f t="shared" si="51"/>
        <v>6300</v>
      </c>
      <c r="G337" s="28" t="s">
        <v>631</v>
      </c>
      <c r="H337" s="1">
        <v>1</v>
      </c>
      <c r="I337" s="105">
        <v>6300</v>
      </c>
      <c r="J337" s="93">
        <f t="shared" si="52"/>
        <v>6300</v>
      </c>
      <c r="K337" s="105">
        <v>0</v>
      </c>
      <c r="L337" s="105">
        <v>0</v>
      </c>
      <c r="M337" s="93">
        <f t="shared" si="53"/>
        <v>6300</v>
      </c>
      <c r="N337" s="7">
        <f t="shared" si="41"/>
        <v>6300</v>
      </c>
      <c r="O337" s="41">
        <v>45505</v>
      </c>
      <c r="P337" s="1"/>
    </row>
    <row r="338" spans="1:16" ht="25.5" x14ac:dyDescent="0.25">
      <c r="A338" s="97">
        <v>273</v>
      </c>
      <c r="B338" s="97" t="s">
        <v>632</v>
      </c>
      <c r="C338" s="12" t="s">
        <v>589</v>
      </c>
      <c r="D338" s="12" t="s">
        <v>176</v>
      </c>
      <c r="E338" s="104">
        <v>45356</v>
      </c>
      <c r="F338" s="22">
        <f t="shared" si="51"/>
        <v>6300</v>
      </c>
      <c r="G338" s="28" t="s">
        <v>632</v>
      </c>
      <c r="H338" s="1">
        <v>1</v>
      </c>
      <c r="I338" s="105">
        <v>6300</v>
      </c>
      <c r="J338" s="93">
        <f t="shared" si="52"/>
        <v>6300</v>
      </c>
      <c r="K338" s="105">
        <v>0</v>
      </c>
      <c r="L338" s="105">
        <v>0</v>
      </c>
      <c r="M338" s="93">
        <f t="shared" si="53"/>
        <v>6300</v>
      </c>
      <c r="N338" s="7">
        <f t="shared" si="41"/>
        <v>6300</v>
      </c>
      <c r="O338" s="41">
        <v>45505</v>
      </c>
      <c r="P338" s="1"/>
    </row>
    <row r="339" spans="1:16" ht="25.5" x14ac:dyDescent="0.25">
      <c r="A339" s="97">
        <f t="shared" si="44"/>
        <v>274</v>
      </c>
      <c r="B339" s="97" t="s">
        <v>207</v>
      </c>
      <c r="C339" s="12" t="s">
        <v>589</v>
      </c>
      <c r="D339" s="12" t="s">
        <v>176</v>
      </c>
      <c r="E339" s="104">
        <v>45356</v>
      </c>
      <c r="F339" s="22">
        <f t="shared" si="51"/>
        <v>6300</v>
      </c>
      <c r="G339" s="28" t="s">
        <v>207</v>
      </c>
      <c r="H339" s="1">
        <v>1</v>
      </c>
      <c r="I339" s="105">
        <v>6300</v>
      </c>
      <c r="J339" s="93">
        <f t="shared" si="52"/>
        <v>6300</v>
      </c>
      <c r="K339" s="105">
        <v>0</v>
      </c>
      <c r="L339" s="105">
        <v>0</v>
      </c>
      <c r="M339" s="93">
        <f t="shared" si="53"/>
        <v>6300</v>
      </c>
      <c r="N339" s="7">
        <f t="shared" si="41"/>
        <v>6300</v>
      </c>
      <c r="O339" s="41">
        <v>45505</v>
      </c>
      <c r="P339" s="1"/>
    </row>
    <row r="340" spans="1:16" x14ac:dyDescent="0.25">
      <c r="A340" s="97">
        <f t="shared" ref="A340" si="67">A337+1</f>
        <v>273</v>
      </c>
      <c r="B340" s="97" t="s">
        <v>633</v>
      </c>
      <c r="C340" s="12" t="s">
        <v>589</v>
      </c>
      <c r="D340" s="12" t="s">
        <v>176</v>
      </c>
      <c r="E340" s="104">
        <v>45356</v>
      </c>
      <c r="F340" s="22">
        <f t="shared" si="51"/>
        <v>6300</v>
      </c>
      <c r="G340" s="28" t="s">
        <v>633</v>
      </c>
      <c r="H340" s="1">
        <v>1</v>
      </c>
      <c r="I340" s="105">
        <v>6300</v>
      </c>
      <c r="J340" s="93">
        <f t="shared" si="52"/>
        <v>6300</v>
      </c>
      <c r="K340" s="105">
        <v>0</v>
      </c>
      <c r="L340" s="105">
        <v>0</v>
      </c>
      <c r="M340" s="93">
        <f t="shared" si="53"/>
        <v>6300</v>
      </c>
      <c r="N340" s="7">
        <f t="shared" si="41"/>
        <v>6300</v>
      </c>
      <c r="O340" s="41">
        <v>45505</v>
      </c>
      <c r="P340" s="1"/>
    </row>
    <row r="341" spans="1:16" ht="25.5" x14ac:dyDescent="0.25">
      <c r="A341" s="97">
        <v>274</v>
      </c>
      <c r="B341" s="97" t="s">
        <v>634</v>
      </c>
      <c r="C341" s="12" t="s">
        <v>589</v>
      </c>
      <c r="D341" s="12" t="s">
        <v>176</v>
      </c>
      <c r="E341" s="104">
        <v>45356</v>
      </c>
      <c r="F341" s="22">
        <f t="shared" si="51"/>
        <v>6300</v>
      </c>
      <c r="G341" s="28" t="s">
        <v>634</v>
      </c>
      <c r="H341" s="1">
        <v>1</v>
      </c>
      <c r="I341" s="105">
        <v>6300</v>
      </c>
      <c r="J341" s="93">
        <f t="shared" si="52"/>
        <v>6300</v>
      </c>
      <c r="K341" s="105">
        <v>0</v>
      </c>
      <c r="L341" s="105">
        <v>0</v>
      </c>
      <c r="M341" s="93">
        <f t="shared" si="53"/>
        <v>6300</v>
      </c>
      <c r="N341" s="7">
        <f t="shared" si="41"/>
        <v>6300</v>
      </c>
      <c r="O341" s="41">
        <v>45505</v>
      </c>
      <c r="P341" s="1"/>
    </row>
    <row r="342" spans="1:16" ht="25.5" x14ac:dyDescent="0.25">
      <c r="A342" s="97">
        <f t="shared" si="44"/>
        <v>275</v>
      </c>
      <c r="B342" s="97" t="s">
        <v>635</v>
      </c>
      <c r="C342" s="12" t="s">
        <v>589</v>
      </c>
      <c r="D342" s="12" t="s">
        <v>176</v>
      </c>
      <c r="E342" s="104">
        <v>45356</v>
      </c>
      <c r="F342" s="22">
        <f t="shared" si="51"/>
        <v>6300</v>
      </c>
      <c r="G342" s="28" t="s">
        <v>635</v>
      </c>
      <c r="H342" s="1">
        <v>1</v>
      </c>
      <c r="I342" s="105">
        <v>6300</v>
      </c>
      <c r="J342" s="93">
        <f t="shared" si="52"/>
        <v>6300</v>
      </c>
      <c r="K342" s="105">
        <v>0</v>
      </c>
      <c r="L342" s="105">
        <v>0</v>
      </c>
      <c r="M342" s="93">
        <f t="shared" si="53"/>
        <v>6300</v>
      </c>
      <c r="N342" s="7">
        <f t="shared" ref="N342:N405" si="68">M342</f>
        <v>6300</v>
      </c>
      <c r="O342" s="41">
        <v>45505</v>
      </c>
      <c r="P342" s="1"/>
    </row>
    <row r="343" spans="1:16" x14ac:dyDescent="0.25">
      <c r="A343" s="97">
        <f t="shared" ref="A343" si="69">A340+1</f>
        <v>274</v>
      </c>
      <c r="B343" s="97" t="s">
        <v>636</v>
      </c>
      <c r="C343" s="12" t="s">
        <v>589</v>
      </c>
      <c r="D343" s="12" t="s">
        <v>176</v>
      </c>
      <c r="E343" s="104">
        <v>45356</v>
      </c>
      <c r="F343" s="22">
        <f t="shared" si="51"/>
        <v>6300</v>
      </c>
      <c r="G343" s="28" t="s">
        <v>636</v>
      </c>
      <c r="H343" s="1">
        <v>1</v>
      </c>
      <c r="I343" s="105">
        <v>6300</v>
      </c>
      <c r="J343" s="93">
        <f t="shared" si="52"/>
        <v>6300</v>
      </c>
      <c r="K343" s="105">
        <v>0</v>
      </c>
      <c r="L343" s="105">
        <v>0</v>
      </c>
      <c r="M343" s="93">
        <f t="shared" si="53"/>
        <v>6300</v>
      </c>
      <c r="N343" s="7">
        <f t="shared" si="68"/>
        <v>6300</v>
      </c>
      <c r="O343" s="41">
        <v>45505</v>
      </c>
      <c r="P343" s="1"/>
    </row>
    <row r="344" spans="1:16" x14ac:dyDescent="0.25">
      <c r="A344" s="97">
        <v>275</v>
      </c>
      <c r="B344" s="97" t="s">
        <v>637</v>
      </c>
      <c r="C344" s="12" t="s">
        <v>589</v>
      </c>
      <c r="D344" s="12" t="s">
        <v>176</v>
      </c>
      <c r="E344" s="104">
        <v>45356</v>
      </c>
      <c r="F344" s="22">
        <f t="shared" si="51"/>
        <v>6300</v>
      </c>
      <c r="G344" s="28" t="s">
        <v>637</v>
      </c>
      <c r="H344" s="1">
        <v>1</v>
      </c>
      <c r="I344" s="105">
        <v>6300</v>
      </c>
      <c r="J344" s="93">
        <f t="shared" si="52"/>
        <v>6300</v>
      </c>
      <c r="K344" s="105">
        <v>0</v>
      </c>
      <c r="L344" s="105">
        <v>0</v>
      </c>
      <c r="M344" s="93">
        <f t="shared" si="53"/>
        <v>6300</v>
      </c>
      <c r="N344" s="7">
        <f t="shared" si="68"/>
        <v>6300</v>
      </c>
      <c r="O344" s="41">
        <v>45505</v>
      </c>
      <c r="P344" s="1"/>
    </row>
    <row r="345" spans="1:16" ht="38.25" x14ac:dyDescent="0.25">
      <c r="A345" s="94">
        <f t="shared" si="44"/>
        <v>276</v>
      </c>
      <c r="B345" s="106" t="s">
        <v>616</v>
      </c>
      <c r="C345" s="82" t="s">
        <v>638</v>
      </c>
      <c r="D345" s="107" t="s">
        <v>176</v>
      </c>
      <c r="E345" s="82" t="s">
        <v>639</v>
      </c>
      <c r="F345" s="52">
        <f t="shared" si="51"/>
        <v>53900</v>
      </c>
      <c r="G345" s="82" t="s">
        <v>616</v>
      </c>
      <c r="H345" s="108">
        <v>7</v>
      </c>
      <c r="I345" s="109">
        <v>7700</v>
      </c>
      <c r="J345" s="96">
        <f t="shared" si="52"/>
        <v>53900</v>
      </c>
      <c r="K345" s="96">
        <v>0</v>
      </c>
      <c r="L345" s="96">
        <v>0</v>
      </c>
      <c r="M345" s="96">
        <f t="shared" si="53"/>
        <v>53900</v>
      </c>
      <c r="N345" s="53">
        <f t="shared" si="68"/>
        <v>53900</v>
      </c>
      <c r="O345" s="55">
        <v>45505</v>
      </c>
      <c r="P345" s="51" t="s">
        <v>256</v>
      </c>
    </row>
    <row r="346" spans="1:16" ht="38.25" x14ac:dyDescent="0.25">
      <c r="A346" s="94">
        <f t="shared" ref="A346" si="70">A343+1</f>
        <v>275</v>
      </c>
      <c r="B346" s="106" t="s">
        <v>640</v>
      </c>
      <c r="C346" s="82" t="s">
        <v>638</v>
      </c>
      <c r="D346" s="107" t="s">
        <v>176</v>
      </c>
      <c r="E346" s="82" t="s">
        <v>641</v>
      </c>
      <c r="F346" s="52">
        <f t="shared" si="51"/>
        <v>73920</v>
      </c>
      <c r="G346" s="82" t="s">
        <v>640</v>
      </c>
      <c r="H346" s="108">
        <v>12</v>
      </c>
      <c r="I346" s="109">
        <v>6160</v>
      </c>
      <c r="J346" s="96">
        <f t="shared" si="52"/>
        <v>73920</v>
      </c>
      <c r="K346" s="96">
        <v>0</v>
      </c>
      <c r="L346" s="96">
        <v>0</v>
      </c>
      <c r="M346" s="96">
        <f t="shared" si="53"/>
        <v>73920</v>
      </c>
      <c r="N346" s="53">
        <f t="shared" si="68"/>
        <v>73920</v>
      </c>
      <c r="O346" s="55">
        <v>45505</v>
      </c>
      <c r="P346" s="51" t="s">
        <v>256</v>
      </c>
    </row>
    <row r="347" spans="1:16" ht="51" x14ac:dyDescent="0.25">
      <c r="A347" s="94">
        <v>276</v>
      </c>
      <c r="B347" s="106" t="s">
        <v>642</v>
      </c>
      <c r="C347" s="82" t="s">
        <v>638</v>
      </c>
      <c r="D347" s="107" t="s">
        <v>176</v>
      </c>
      <c r="E347" s="82" t="s">
        <v>643</v>
      </c>
      <c r="F347" s="52">
        <f t="shared" si="51"/>
        <v>55440</v>
      </c>
      <c r="G347" s="82" t="s">
        <v>642</v>
      </c>
      <c r="H347" s="108">
        <v>16</v>
      </c>
      <c r="I347" s="109">
        <v>3465</v>
      </c>
      <c r="J347" s="96">
        <f t="shared" si="52"/>
        <v>55440</v>
      </c>
      <c r="K347" s="96">
        <v>0</v>
      </c>
      <c r="L347" s="96">
        <v>0</v>
      </c>
      <c r="M347" s="96">
        <f t="shared" si="53"/>
        <v>55440</v>
      </c>
      <c r="N347" s="53">
        <f t="shared" si="68"/>
        <v>55440</v>
      </c>
      <c r="O347" s="55">
        <v>45505</v>
      </c>
      <c r="P347" s="51" t="s">
        <v>256</v>
      </c>
    </row>
    <row r="348" spans="1:16" ht="38.25" x14ac:dyDescent="0.25">
      <c r="A348" s="94">
        <f t="shared" ref="A348:A411" si="71">A347+1</f>
        <v>277</v>
      </c>
      <c r="B348" s="106" t="s">
        <v>616</v>
      </c>
      <c r="C348" s="82" t="s">
        <v>638</v>
      </c>
      <c r="D348" s="107" t="s">
        <v>176</v>
      </c>
      <c r="E348" s="82" t="s">
        <v>644</v>
      </c>
      <c r="F348" s="52">
        <f t="shared" si="51"/>
        <v>69300</v>
      </c>
      <c r="G348" s="82" t="s">
        <v>616</v>
      </c>
      <c r="H348" s="108">
        <v>9</v>
      </c>
      <c r="I348" s="109">
        <v>7700</v>
      </c>
      <c r="J348" s="96">
        <f t="shared" si="52"/>
        <v>69300</v>
      </c>
      <c r="K348" s="96">
        <v>0</v>
      </c>
      <c r="L348" s="96">
        <v>0</v>
      </c>
      <c r="M348" s="96">
        <f t="shared" si="53"/>
        <v>69300</v>
      </c>
      <c r="N348" s="53">
        <f t="shared" si="68"/>
        <v>69300</v>
      </c>
      <c r="O348" s="55">
        <v>45505</v>
      </c>
      <c r="P348" s="51" t="s">
        <v>256</v>
      </c>
    </row>
    <row r="349" spans="1:16" ht="51" x14ac:dyDescent="0.25">
      <c r="A349" s="94">
        <f t="shared" ref="A349" si="72">A346+1</f>
        <v>276</v>
      </c>
      <c r="B349" s="106" t="s">
        <v>640</v>
      </c>
      <c r="C349" s="82" t="s">
        <v>638</v>
      </c>
      <c r="D349" s="107" t="s">
        <v>176</v>
      </c>
      <c r="E349" s="82" t="s">
        <v>645</v>
      </c>
      <c r="F349" s="52">
        <f t="shared" si="51"/>
        <v>92400</v>
      </c>
      <c r="G349" s="82" t="s">
        <v>640</v>
      </c>
      <c r="H349" s="108">
        <v>15</v>
      </c>
      <c r="I349" s="109">
        <v>6160</v>
      </c>
      <c r="J349" s="96">
        <f t="shared" si="52"/>
        <v>92400</v>
      </c>
      <c r="K349" s="96">
        <v>0</v>
      </c>
      <c r="L349" s="96">
        <v>0</v>
      </c>
      <c r="M349" s="96">
        <f t="shared" si="53"/>
        <v>92400</v>
      </c>
      <c r="N349" s="53">
        <f t="shared" si="68"/>
        <v>92400</v>
      </c>
      <c r="O349" s="55">
        <v>45505</v>
      </c>
      <c r="P349" s="51" t="s">
        <v>256</v>
      </c>
    </row>
    <row r="350" spans="1:16" ht="51" x14ac:dyDescent="0.25">
      <c r="A350" s="94">
        <v>277</v>
      </c>
      <c r="B350" s="106" t="s">
        <v>642</v>
      </c>
      <c r="C350" s="82" t="s">
        <v>638</v>
      </c>
      <c r="D350" s="107" t="s">
        <v>176</v>
      </c>
      <c r="E350" s="82" t="s">
        <v>646</v>
      </c>
      <c r="F350" s="52">
        <f t="shared" si="51"/>
        <v>58905</v>
      </c>
      <c r="G350" s="82" t="s">
        <v>642</v>
      </c>
      <c r="H350" s="108">
        <v>17</v>
      </c>
      <c r="I350" s="109">
        <v>3465</v>
      </c>
      <c r="J350" s="96">
        <f t="shared" si="52"/>
        <v>58905</v>
      </c>
      <c r="K350" s="96">
        <v>0</v>
      </c>
      <c r="L350" s="96">
        <v>0</v>
      </c>
      <c r="M350" s="96">
        <f t="shared" si="53"/>
        <v>58905</v>
      </c>
      <c r="N350" s="53">
        <f t="shared" si="68"/>
        <v>58905</v>
      </c>
      <c r="O350" s="55">
        <v>45505</v>
      </c>
      <c r="P350" s="51" t="s">
        <v>256</v>
      </c>
    </row>
    <row r="351" spans="1:16" ht="38.25" x14ac:dyDescent="0.25">
      <c r="A351" s="94">
        <f t="shared" si="71"/>
        <v>278</v>
      </c>
      <c r="B351" s="106" t="s">
        <v>616</v>
      </c>
      <c r="C351" s="82" t="s">
        <v>638</v>
      </c>
      <c r="D351" s="107" t="s">
        <v>176</v>
      </c>
      <c r="E351" s="82" t="s">
        <v>647</v>
      </c>
      <c r="F351" s="52">
        <f t="shared" si="51"/>
        <v>61600</v>
      </c>
      <c r="G351" s="82" t="s">
        <v>616</v>
      </c>
      <c r="H351" s="108">
        <v>8</v>
      </c>
      <c r="I351" s="109">
        <v>7700</v>
      </c>
      <c r="J351" s="96">
        <f t="shared" si="52"/>
        <v>61600</v>
      </c>
      <c r="K351" s="96">
        <v>0</v>
      </c>
      <c r="L351" s="96">
        <v>0</v>
      </c>
      <c r="M351" s="96">
        <f t="shared" si="53"/>
        <v>61600</v>
      </c>
      <c r="N351" s="53">
        <f t="shared" si="68"/>
        <v>61600</v>
      </c>
      <c r="O351" s="55">
        <v>45505</v>
      </c>
      <c r="P351" s="51" t="s">
        <v>256</v>
      </c>
    </row>
    <row r="352" spans="1:16" ht="38.25" x14ac:dyDescent="0.25">
      <c r="A352" s="94">
        <f t="shared" ref="A352" si="73">A349+1</f>
        <v>277</v>
      </c>
      <c r="B352" s="106" t="s">
        <v>640</v>
      </c>
      <c r="C352" s="82" t="s">
        <v>638</v>
      </c>
      <c r="D352" s="107" t="s">
        <v>176</v>
      </c>
      <c r="E352" s="82" t="s">
        <v>648</v>
      </c>
      <c r="F352" s="52">
        <f t="shared" si="51"/>
        <v>86240</v>
      </c>
      <c r="G352" s="82" t="s">
        <v>640</v>
      </c>
      <c r="H352" s="108">
        <v>14</v>
      </c>
      <c r="I352" s="109">
        <v>6160</v>
      </c>
      <c r="J352" s="96">
        <f t="shared" si="52"/>
        <v>86240</v>
      </c>
      <c r="K352" s="96">
        <v>0</v>
      </c>
      <c r="L352" s="96">
        <v>0</v>
      </c>
      <c r="M352" s="96">
        <f t="shared" si="53"/>
        <v>86240</v>
      </c>
      <c r="N352" s="53">
        <f t="shared" si="68"/>
        <v>86240</v>
      </c>
      <c r="O352" s="55">
        <v>45505</v>
      </c>
      <c r="P352" s="51" t="s">
        <v>256</v>
      </c>
    </row>
    <row r="353" spans="1:16" ht="38.25" x14ac:dyDescent="0.25">
      <c r="A353" s="94">
        <v>278</v>
      </c>
      <c r="B353" s="106" t="s">
        <v>642</v>
      </c>
      <c r="C353" s="82" t="s">
        <v>638</v>
      </c>
      <c r="D353" s="107" t="s">
        <v>176</v>
      </c>
      <c r="E353" s="82" t="s">
        <v>648</v>
      </c>
      <c r="F353" s="52">
        <f t="shared" si="51"/>
        <v>48510</v>
      </c>
      <c r="G353" s="82" t="s">
        <v>642</v>
      </c>
      <c r="H353" s="108">
        <v>14</v>
      </c>
      <c r="I353" s="109">
        <v>3465</v>
      </c>
      <c r="J353" s="96">
        <f t="shared" si="52"/>
        <v>48510</v>
      </c>
      <c r="K353" s="96">
        <v>0</v>
      </c>
      <c r="L353" s="96">
        <v>0</v>
      </c>
      <c r="M353" s="96">
        <f t="shared" si="53"/>
        <v>48510</v>
      </c>
      <c r="N353" s="53">
        <f t="shared" si="68"/>
        <v>48510</v>
      </c>
      <c r="O353" s="55">
        <v>45505</v>
      </c>
      <c r="P353" s="51" t="s">
        <v>256</v>
      </c>
    </row>
    <row r="354" spans="1:16" s="100" customFormat="1" ht="38.25" x14ac:dyDescent="0.25">
      <c r="A354" s="97">
        <f t="shared" si="71"/>
        <v>279</v>
      </c>
      <c r="B354" s="75" t="s">
        <v>616</v>
      </c>
      <c r="C354" s="76" t="s">
        <v>638</v>
      </c>
      <c r="D354" s="76" t="s">
        <v>176</v>
      </c>
      <c r="E354" s="98" t="s">
        <v>639</v>
      </c>
      <c r="F354" s="110">
        <v>53900</v>
      </c>
      <c r="G354" s="76" t="s">
        <v>616</v>
      </c>
      <c r="H354" s="75">
        <v>7</v>
      </c>
      <c r="I354" s="99">
        <v>7700</v>
      </c>
      <c r="J354" s="99">
        <v>53900</v>
      </c>
      <c r="K354" s="99">
        <v>0</v>
      </c>
      <c r="L354" s="99">
        <v>0</v>
      </c>
      <c r="M354" s="99">
        <v>53900</v>
      </c>
      <c r="N354" s="79">
        <f t="shared" si="68"/>
        <v>53900</v>
      </c>
      <c r="O354" s="81">
        <v>45505</v>
      </c>
      <c r="P354" s="75"/>
    </row>
    <row r="355" spans="1:16" s="100" customFormat="1" ht="38.25" x14ac:dyDescent="0.25">
      <c r="A355" s="97">
        <f t="shared" ref="A355" si="74">A352+1</f>
        <v>278</v>
      </c>
      <c r="B355" s="75" t="s">
        <v>640</v>
      </c>
      <c r="C355" s="76" t="s">
        <v>638</v>
      </c>
      <c r="D355" s="76" t="s">
        <v>176</v>
      </c>
      <c r="E355" s="98" t="s">
        <v>641</v>
      </c>
      <c r="F355" s="110">
        <v>73920</v>
      </c>
      <c r="G355" s="76" t="s">
        <v>640</v>
      </c>
      <c r="H355" s="75">
        <v>12</v>
      </c>
      <c r="I355" s="99">
        <v>6160</v>
      </c>
      <c r="J355" s="99">
        <v>73920</v>
      </c>
      <c r="K355" s="99">
        <v>0</v>
      </c>
      <c r="L355" s="99">
        <v>0</v>
      </c>
      <c r="M355" s="99">
        <v>73920</v>
      </c>
      <c r="N355" s="79">
        <f t="shared" si="68"/>
        <v>73920</v>
      </c>
      <c r="O355" s="81">
        <v>45505</v>
      </c>
      <c r="P355" s="75"/>
    </row>
    <row r="356" spans="1:16" s="100" customFormat="1" ht="63.75" x14ac:dyDescent="0.25">
      <c r="A356" s="97">
        <v>279</v>
      </c>
      <c r="B356" s="75" t="s">
        <v>642</v>
      </c>
      <c r="C356" s="76" t="s">
        <v>638</v>
      </c>
      <c r="D356" s="76" t="s">
        <v>176</v>
      </c>
      <c r="E356" s="98" t="s">
        <v>649</v>
      </c>
      <c r="F356" s="110">
        <v>72765</v>
      </c>
      <c r="G356" s="76" t="s">
        <v>642</v>
      </c>
      <c r="H356" s="75">
        <v>21</v>
      </c>
      <c r="I356" s="99">
        <v>3465</v>
      </c>
      <c r="J356" s="99">
        <v>72765</v>
      </c>
      <c r="K356" s="99">
        <v>0</v>
      </c>
      <c r="L356" s="99">
        <v>0</v>
      </c>
      <c r="M356" s="99">
        <v>72765</v>
      </c>
      <c r="N356" s="79">
        <f t="shared" si="68"/>
        <v>72765</v>
      </c>
      <c r="O356" s="81">
        <v>45505</v>
      </c>
      <c r="P356" s="75"/>
    </row>
    <row r="357" spans="1:16" s="100" customFormat="1" ht="38.25" x14ac:dyDescent="0.25">
      <c r="A357" s="97">
        <f t="shared" si="71"/>
        <v>280</v>
      </c>
      <c r="B357" s="75" t="s">
        <v>616</v>
      </c>
      <c r="C357" s="76" t="s">
        <v>638</v>
      </c>
      <c r="D357" s="76" t="s">
        <v>176</v>
      </c>
      <c r="E357" s="98" t="s">
        <v>647</v>
      </c>
      <c r="F357" s="78">
        <v>61600</v>
      </c>
      <c r="G357" s="76" t="s">
        <v>616</v>
      </c>
      <c r="H357" s="75">
        <v>8</v>
      </c>
      <c r="I357" s="99">
        <v>7700</v>
      </c>
      <c r="J357" s="99">
        <v>61600</v>
      </c>
      <c r="K357" s="99">
        <v>0</v>
      </c>
      <c r="L357" s="99">
        <v>0</v>
      </c>
      <c r="M357" s="99">
        <v>61600</v>
      </c>
      <c r="N357" s="79">
        <f t="shared" si="68"/>
        <v>61600</v>
      </c>
      <c r="O357" s="81">
        <v>45505</v>
      </c>
      <c r="P357" s="75"/>
    </row>
    <row r="358" spans="1:16" s="100" customFormat="1" ht="38.25" x14ac:dyDescent="0.25">
      <c r="A358" s="97">
        <f t="shared" ref="A358" si="75">A355+1</f>
        <v>279</v>
      </c>
      <c r="B358" s="75" t="s">
        <v>640</v>
      </c>
      <c r="C358" s="76" t="s">
        <v>638</v>
      </c>
      <c r="D358" s="76" t="s">
        <v>176</v>
      </c>
      <c r="E358" s="98" t="s">
        <v>648</v>
      </c>
      <c r="F358" s="78">
        <v>86240</v>
      </c>
      <c r="G358" s="76" t="s">
        <v>640</v>
      </c>
      <c r="H358" s="75">
        <v>14</v>
      </c>
      <c r="I358" s="99">
        <v>6160</v>
      </c>
      <c r="J358" s="99">
        <v>86240</v>
      </c>
      <c r="K358" s="99">
        <v>0</v>
      </c>
      <c r="L358" s="99">
        <v>0</v>
      </c>
      <c r="M358" s="99">
        <v>86240</v>
      </c>
      <c r="N358" s="79">
        <f t="shared" si="68"/>
        <v>86240</v>
      </c>
      <c r="O358" s="81">
        <v>45505</v>
      </c>
      <c r="P358" s="75"/>
    </row>
    <row r="359" spans="1:16" s="100" customFormat="1" ht="63.75" x14ac:dyDescent="0.25">
      <c r="A359" s="97">
        <v>280</v>
      </c>
      <c r="B359" s="75" t="s">
        <v>642</v>
      </c>
      <c r="C359" s="76" t="s">
        <v>638</v>
      </c>
      <c r="D359" s="76" t="s">
        <v>176</v>
      </c>
      <c r="E359" s="98" t="s">
        <v>650</v>
      </c>
      <c r="F359" s="78">
        <v>65835</v>
      </c>
      <c r="G359" s="76" t="s">
        <v>642</v>
      </c>
      <c r="H359" s="75">
        <v>19</v>
      </c>
      <c r="I359" s="99">
        <v>3465</v>
      </c>
      <c r="J359" s="99">
        <v>65835</v>
      </c>
      <c r="K359" s="99">
        <v>0</v>
      </c>
      <c r="L359" s="99"/>
      <c r="M359" s="99">
        <v>65835</v>
      </c>
      <c r="N359" s="79">
        <f t="shared" si="68"/>
        <v>65835</v>
      </c>
      <c r="O359" s="81">
        <v>45505</v>
      </c>
      <c r="P359" s="75"/>
    </row>
    <row r="360" spans="1:16" s="100" customFormat="1" ht="38.25" x14ac:dyDescent="0.25">
      <c r="A360" s="97">
        <f t="shared" si="71"/>
        <v>281</v>
      </c>
      <c r="B360" s="75" t="s">
        <v>616</v>
      </c>
      <c r="C360" s="76" t="s">
        <v>638</v>
      </c>
      <c r="D360" s="76" t="s">
        <v>176</v>
      </c>
      <c r="E360" s="98" t="s">
        <v>644</v>
      </c>
      <c r="F360" s="78">
        <v>69300</v>
      </c>
      <c r="G360" s="76" t="s">
        <v>616</v>
      </c>
      <c r="H360" s="75">
        <v>9</v>
      </c>
      <c r="I360" s="99">
        <v>7700</v>
      </c>
      <c r="J360" s="99">
        <v>69300</v>
      </c>
      <c r="K360" s="99">
        <v>0</v>
      </c>
      <c r="L360" s="99"/>
      <c r="M360" s="99">
        <v>69300</v>
      </c>
      <c r="N360" s="79">
        <f t="shared" si="68"/>
        <v>69300</v>
      </c>
      <c r="O360" s="81">
        <v>45505</v>
      </c>
      <c r="P360" s="75"/>
    </row>
    <row r="361" spans="1:16" s="100" customFormat="1" ht="51" x14ac:dyDescent="0.25">
      <c r="A361" s="97">
        <f t="shared" ref="A361" si="76">A358+1</f>
        <v>280</v>
      </c>
      <c r="B361" s="75" t="s">
        <v>640</v>
      </c>
      <c r="C361" s="76" t="s">
        <v>638</v>
      </c>
      <c r="D361" s="76" t="s">
        <v>176</v>
      </c>
      <c r="E361" s="98" t="s">
        <v>645</v>
      </c>
      <c r="F361" s="78">
        <v>92400</v>
      </c>
      <c r="G361" s="76" t="s">
        <v>640</v>
      </c>
      <c r="H361" s="75">
        <v>15</v>
      </c>
      <c r="I361" s="99">
        <v>6160</v>
      </c>
      <c r="J361" s="99">
        <v>92400</v>
      </c>
      <c r="K361" s="99">
        <v>0</v>
      </c>
      <c r="L361" s="99"/>
      <c r="M361" s="99">
        <v>92400</v>
      </c>
      <c r="N361" s="79">
        <f t="shared" si="68"/>
        <v>92400</v>
      </c>
      <c r="O361" s="81">
        <v>45505</v>
      </c>
      <c r="P361" s="75"/>
    </row>
    <row r="362" spans="1:16" s="100" customFormat="1" ht="51" x14ac:dyDescent="0.25">
      <c r="A362" s="97">
        <v>281</v>
      </c>
      <c r="B362" s="75" t="s">
        <v>642</v>
      </c>
      <c r="C362" s="76" t="s">
        <v>638</v>
      </c>
      <c r="D362" s="76" t="s">
        <v>176</v>
      </c>
      <c r="E362" s="98" t="s">
        <v>646</v>
      </c>
      <c r="F362" s="78">
        <v>76230</v>
      </c>
      <c r="G362" s="76" t="s">
        <v>642</v>
      </c>
      <c r="H362" s="75">
        <v>22</v>
      </c>
      <c r="I362" s="99">
        <v>3465</v>
      </c>
      <c r="J362" s="99">
        <v>76230</v>
      </c>
      <c r="K362" s="99">
        <v>0</v>
      </c>
      <c r="L362" s="99"/>
      <c r="M362" s="99">
        <v>76230</v>
      </c>
      <c r="N362" s="79">
        <f t="shared" si="68"/>
        <v>76230</v>
      </c>
      <c r="O362" s="81">
        <v>45505</v>
      </c>
      <c r="P362" s="75"/>
    </row>
    <row r="363" spans="1:16" s="100" customFormat="1" ht="38.25" x14ac:dyDescent="0.25">
      <c r="A363" s="97">
        <f t="shared" si="71"/>
        <v>282</v>
      </c>
      <c r="B363" s="76" t="s">
        <v>651</v>
      </c>
      <c r="C363" s="76" t="s">
        <v>652</v>
      </c>
      <c r="D363" s="76" t="s">
        <v>653</v>
      </c>
      <c r="E363" s="98" t="s">
        <v>654</v>
      </c>
      <c r="F363" s="78">
        <v>14000</v>
      </c>
      <c r="G363" s="76" t="s">
        <v>651</v>
      </c>
      <c r="H363" s="75">
        <v>5</v>
      </c>
      <c r="I363" s="99">
        <v>2800</v>
      </c>
      <c r="J363" s="99">
        <v>14000</v>
      </c>
      <c r="K363" s="99">
        <v>0</v>
      </c>
      <c r="L363" s="99"/>
      <c r="M363" s="99">
        <v>14000</v>
      </c>
      <c r="N363" s="79">
        <f t="shared" si="68"/>
        <v>14000</v>
      </c>
      <c r="O363" s="81">
        <v>45505</v>
      </c>
      <c r="P363" s="75"/>
    </row>
    <row r="364" spans="1:16" s="100" customFormat="1" ht="38.25" x14ac:dyDescent="0.25">
      <c r="A364" s="97">
        <f t="shared" ref="A364" si="77">A361+1</f>
        <v>281</v>
      </c>
      <c r="B364" s="76" t="s">
        <v>655</v>
      </c>
      <c r="C364" s="76" t="s">
        <v>652</v>
      </c>
      <c r="D364" s="76" t="s">
        <v>653</v>
      </c>
      <c r="E364" s="98" t="s">
        <v>654</v>
      </c>
      <c r="F364" s="78">
        <v>14000</v>
      </c>
      <c r="G364" s="76" t="s">
        <v>655</v>
      </c>
      <c r="H364" s="75">
        <v>5</v>
      </c>
      <c r="I364" s="99">
        <v>2800</v>
      </c>
      <c r="J364" s="99">
        <v>14000</v>
      </c>
      <c r="K364" s="99">
        <v>0</v>
      </c>
      <c r="L364" s="99"/>
      <c r="M364" s="99">
        <v>14000</v>
      </c>
      <c r="N364" s="79">
        <f t="shared" si="68"/>
        <v>14000</v>
      </c>
      <c r="O364" s="81">
        <v>45505</v>
      </c>
      <c r="P364" s="75"/>
    </row>
    <row r="365" spans="1:16" s="100" customFormat="1" ht="38.25" x14ac:dyDescent="0.25">
      <c r="A365" s="97">
        <v>282</v>
      </c>
      <c r="B365" s="76" t="s">
        <v>656</v>
      </c>
      <c r="C365" s="76" t="s">
        <v>652</v>
      </c>
      <c r="D365" s="76" t="s">
        <v>653</v>
      </c>
      <c r="E365" s="98" t="s">
        <v>654</v>
      </c>
      <c r="F365" s="78">
        <v>14000</v>
      </c>
      <c r="G365" s="76" t="s">
        <v>656</v>
      </c>
      <c r="H365" s="75">
        <v>5</v>
      </c>
      <c r="I365" s="99">
        <v>2800</v>
      </c>
      <c r="J365" s="99">
        <v>14000</v>
      </c>
      <c r="K365" s="99">
        <v>0</v>
      </c>
      <c r="L365" s="99"/>
      <c r="M365" s="99">
        <v>14000</v>
      </c>
      <c r="N365" s="79">
        <f t="shared" si="68"/>
        <v>14000</v>
      </c>
      <c r="O365" s="81">
        <v>45505</v>
      </c>
      <c r="P365" s="75"/>
    </row>
    <row r="366" spans="1:16" s="100" customFormat="1" ht="38.25" x14ac:dyDescent="0.25">
      <c r="A366" s="97">
        <f t="shared" si="71"/>
        <v>283</v>
      </c>
      <c r="B366" s="76" t="s">
        <v>657</v>
      </c>
      <c r="C366" s="76" t="s">
        <v>652</v>
      </c>
      <c r="D366" s="76" t="s">
        <v>653</v>
      </c>
      <c r="E366" s="98" t="s">
        <v>654</v>
      </c>
      <c r="F366" s="78">
        <v>14000</v>
      </c>
      <c r="G366" s="76" t="s">
        <v>657</v>
      </c>
      <c r="H366" s="75">
        <v>5</v>
      </c>
      <c r="I366" s="99">
        <v>2800</v>
      </c>
      <c r="J366" s="99">
        <v>14000</v>
      </c>
      <c r="K366" s="99">
        <v>0</v>
      </c>
      <c r="L366" s="99"/>
      <c r="M366" s="99">
        <v>14000</v>
      </c>
      <c r="N366" s="79">
        <f t="shared" si="68"/>
        <v>14000</v>
      </c>
      <c r="O366" s="81">
        <v>45505</v>
      </c>
      <c r="P366" s="75"/>
    </row>
    <row r="367" spans="1:16" s="100" customFormat="1" ht="38.25" x14ac:dyDescent="0.25">
      <c r="A367" s="97">
        <f t="shared" ref="A367" si="78">A364+1</f>
        <v>282</v>
      </c>
      <c r="B367" s="76" t="s">
        <v>658</v>
      </c>
      <c r="C367" s="76" t="s">
        <v>652</v>
      </c>
      <c r="D367" s="76" t="s">
        <v>653</v>
      </c>
      <c r="E367" s="98" t="s">
        <v>654</v>
      </c>
      <c r="F367" s="78">
        <v>14000</v>
      </c>
      <c r="G367" s="76" t="s">
        <v>658</v>
      </c>
      <c r="H367" s="75">
        <v>5</v>
      </c>
      <c r="I367" s="99">
        <v>2800</v>
      </c>
      <c r="J367" s="99">
        <v>14000</v>
      </c>
      <c r="K367" s="99">
        <v>0</v>
      </c>
      <c r="L367" s="99"/>
      <c r="M367" s="99">
        <v>14000</v>
      </c>
      <c r="N367" s="79">
        <f t="shared" si="68"/>
        <v>14000</v>
      </c>
      <c r="O367" s="81">
        <v>45505</v>
      </c>
      <c r="P367" s="75"/>
    </row>
    <row r="368" spans="1:16" s="100" customFormat="1" ht="38.25" x14ac:dyDescent="0.25">
      <c r="A368" s="97">
        <v>283</v>
      </c>
      <c r="B368" s="76" t="s">
        <v>659</v>
      </c>
      <c r="C368" s="76" t="s">
        <v>652</v>
      </c>
      <c r="D368" s="76" t="s">
        <v>653</v>
      </c>
      <c r="E368" s="98" t="s">
        <v>654</v>
      </c>
      <c r="F368" s="78">
        <v>14000</v>
      </c>
      <c r="G368" s="76" t="s">
        <v>659</v>
      </c>
      <c r="H368" s="75">
        <v>5</v>
      </c>
      <c r="I368" s="99">
        <v>2800</v>
      </c>
      <c r="J368" s="99">
        <v>14000</v>
      </c>
      <c r="K368" s="99">
        <v>0</v>
      </c>
      <c r="L368" s="99"/>
      <c r="M368" s="99">
        <v>14000</v>
      </c>
      <c r="N368" s="79">
        <f t="shared" si="68"/>
        <v>14000</v>
      </c>
      <c r="O368" s="81">
        <v>45505</v>
      </c>
      <c r="P368" s="75"/>
    </row>
    <row r="369" spans="1:16" s="100" customFormat="1" ht="38.25" x14ac:dyDescent="0.25">
      <c r="A369" s="97">
        <f t="shared" si="71"/>
        <v>284</v>
      </c>
      <c r="B369" s="76" t="s">
        <v>660</v>
      </c>
      <c r="C369" s="76" t="s">
        <v>652</v>
      </c>
      <c r="D369" s="76" t="s">
        <v>653</v>
      </c>
      <c r="E369" s="98" t="s">
        <v>654</v>
      </c>
      <c r="F369" s="78">
        <v>7875</v>
      </c>
      <c r="G369" s="76" t="s">
        <v>660</v>
      </c>
      <c r="H369" s="75">
        <v>5</v>
      </c>
      <c r="I369" s="99">
        <v>1575</v>
      </c>
      <c r="J369" s="99">
        <v>7875</v>
      </c>
      <c r="K369" s="99">
        <v>0</v>
      </c>
      <c r="L369" s="99"/>
      <c r="M369" s="99">
        <v>7875</v>
      </c>
      <c r="N369" s="79">
        <f t="shared" si="68"/>
        <v>7875</v>
      </c>
      <c r="O369" s="81">
        <v>45505</v>
      </c>
      <c r="P369" s="75"/>
    </row>
    <row r="370" spans="1:16" s="100" customFormat="1" ht="38.25" x14ac:dyDescent="0.25">
      <c r="A370" s="97">
        <f t="shared" ref="A370" si="79">A367+1</f>
        <v>283</v>
      </c>
      <c r="B370" s="76" t="s">
        <v>661</v>
      </c>
      <c r="C370" s="76" t="s">
        <v>652</v>
      </c>
      <c r="D370" s="76" t="s">
        <v>653</v>
      </c>
      <c r="E370" s="98" t="s">
        <v>654</v>
      </c>
      <c r="F370" s="78">
        <v>7875</v>
      </c>
      <c r="G370" s="76" t="s">
        <v>661</v>
      </c>
      <c r="H370" s="75">
        <v>5</v>
      </c>
      <c r="I370" s="99">
        <v>1575</v>
      </c>
      <c r="J370" s="99">
        <v>7875</v>
      </c>
      <c r="K370" s="99">
        <v>0</v>
      </c>
      <c r="L370" s="99"/>
      <c r="M370" s="99">
        <v>7875</v>
      </c>
      <c r="N370" s="79">
        <f t="shared" si="68"/>
        <v>7875</v>
      </c>
      <c r="O370" s="81">
        <v>45505</v>
      </c>
      <c r="P370" s="75"/>
    </row>
    <row r="371" spans="1:16" s="100" customFormat="1" ht="51" x14ac:dyDescent="0.25">
      <c r="A371" s="97">
        <v>284</v>
      </c>
      <c r="B371" s="75" t="s">
        <v>662</v>
      </c>
      <c r="C371" s="76" t="s">
        <v>663</v>
      </c>
      <c r="D371" s="76" t="s">
        <v>664</v>
      </c>
      <c r="E371" s="98" t="s">
        <v>665</v>
      </c>
      <c r="F371" s="78">
        <v>58800</v>
      </c>
      <c r="G371" s="76" t="s">
        <v>662</v>
      </c>
      <c r="H371" s="75">
        <v>12</v>
      </c>
      <c r="I371" s="99">
        <v>4900</v>
      </c>
      <c r="J371" s="99">
        <v>58800</v>
      </c>
      <c r="K371" s="99">
        <v>0</v>
      </c>
      <c r="L371" s="99"/>
      <c r="M371" s="99">
        <v>58800</v>
      </c>
      <c r="N371" s="79">
        <f t="shared" si="68"/>
        <v>58800</v>
      </c>
      <c r="O371" s="81">
        <v>45505</v>
      </c>
      <c r="P371" s="75"/>
    </row>
    <row r="372" spans="1:16" s="100" customFormat="1" ht="51" x14ac:dyDescent="0.25">
      <c r="A372" s="97">
        <f t="shared" si="71"/>
        <v>285</v>
      </c>
      <c r="B372" s="75" t="s">
        <v>252</v>
      </c>
      <c r="C372" s="76" t="s">
        <v>663</v>
      </c>
      <c r="D372" s="76" t="s">
        <v>664</v>
      </c>
      <c r="E372" s="98" t="s">
        <v>665</v>
      </c>
      <c r="F372" s="78">
        <v>58800</v>
      </c>
      <c r="G372" s="76" t="s">
        <v>252</v>
      </c>
      <c r="H372" s="75">
        <v>12</v>
      </c>
      <c r="I372" s="99">
        <v>4900</v>
      </c>
      <c r="J372" s="99">
        <v>58800</v>
      </c>
      <c r="K372" s="99">
        <v>0</v>
      </c>
      <c r="L372" s="99"/>
      <c r="M372" s="99">
        <v>58800</v>
      </c>
      <c r="N372" s="79">
        <f t="shared" si="68"/>
        <v>58800</v>
      </c>
      <c r="O372" s="81">
        <v>45505</v>
      </c>
      <c r="P372" s="75"/>
    </row>
    <row r="373" spans="1:16" s="100" customFormat="1" ht="51" x14ac:dyDescent="0.25">
      <c r="A373" s="97">
        <f t="shared" ref="A373" si="80">A370+1</f>
        <v>284</v>
      </c>
      <c r="B373" s="75" t="s">
        <v>666</v>
      </c>
      <c r="C373" s="76" t="s">
        <v>663</v>
      </c>
      <c r="D373" s="76" t="s">
        <v>664</v>
      </c>
      <c r="E373" s="98" t="s">
        <v>667</v>
      </c>
      <c r="F373" s="78">
        <v>86240</v>
      </c>
      <c r="G373" s="76" t="s">
        <v>666</v>
      </c>
      <c r="H373" s="75">
        <v>22</v>
      </c>
      <c r="I373" s="99">
        <v>3920</v>
      </c>
      <c r="J373" s="99">
        <v>86240</v>
      </c>
      <c r="K373" s="99">
        <v>0</v>
      </c>
      <c r="L373" s="99"/>
      <c r="M373" s="99">
        <v>86240</v>
      </c>
      <c r="N373" s="79">
        <f t="shared" si="68"/>
        <v>86240</v>
      </c>
      <c r="O373" s="81">
        <v>45505</v>
      </c>
      <c r="P373" s="75"/>
    </row>
    <row r="374" spans="1:16" s="100" customFormat="1" ht="51" x14ac:dyDescent="0.25">
      <c r="A374" s="97">
        <v>285</v>
      </c>
      <c r="B374" s="75" t="s">
        <v>668</v>
      </c>
      <c r="C374" s="76" t="s">
        <v>663</v>
      </c>
      <c r="D374" s="76" t="s">
        <v>664</v>
      </c>
      <c r="E374" s="98" t="s">
        <v>669</v>
      </c>
      <c r="F374" s="78">
        <v>66640</v>
      </c>
      <c r="G374" s="76" t="s">
        <v>668</v>
      </c>
      <c r="H374" s="75">
        <v>17</v>
      </c>
      <c r="I374" s="99">
        <v>3920</v>
      </c>
      <c r="J374" s="99">
        <v>66640</v>
      </c>
      <c r="K374" s="99">
        <v>0</v>
      </c>
      <c r="L374" s="99"/>
      <c r="M374" s="99">
        <v>66640</v>
      </c>
      <c r="N374" s="79">
        <f t="shared" si="68"/>
        <v>66640</v>
      </c>
      <c r="O374" s="81">
        <v>45505</v>
      </c>
      <c r="P374" s="75"/>
    </row>
    <row r="375" spans="1:16" s="100" customFormat="1" ht="51" x14ac:dyDescent="0.25">
      <c r="A375" s="97">
        <f t="shared" si="71"/>
        <v>286</v>
      </c>
      <c r="B375" s="75" t="s">
        <v>270</v>
      </c>
      <c r="C375" s="76" t="s">
        <v>663</v>
      </c>
      <c r="D375" s="76" t="s">
        <v>664</v>
      </c>
      <c r="E375" s="98" t="s">
        <v>670</v>
      </c>
      <c r="F375" s="78">
        <v>50960</v>
      </c>
      <c r="G375" s="76" t="s">
        <v>270</v>
      </c>
      <c r="H375" s="75">
        <v>13</v>
      </c>
      <c r="I375" s="99">
        <v>3920</v>
      </c>
      <c r="J375" s="99">
        <v>50960</v>
      </c>
      <c r="K375" s="99">
        <v>0</v>
      </c>
      <c r="L375" s="99"/>
      <c r="M375" s="99">
        <v>50960</v>
      </c>
      <c r="N375" s="79">
        <f t="shared" si="68"/>
        <v>50960</v>
      </c>
      <c r="O375" s="81">
        <v>45505</v>
      </c>
      <c r="P375" s="75"/>
    </row>
    <row r="376" spans="1:16" s="100" customFormat="1" ht="51" x14ac:dyDescent="0.25">
      <c r="A376" s="97">
        <f t="shared" ref="A376" si="81">A373+1</f>
        <v>285</v>
      </c>
      <c r="B376" s="75" t="s">
        <v>615</v>
      </c>
      <c r="C376" s="76" t="s">
        <v>663</v>
      </c>
      <c r="D376" s="76" t="s">
        <v>664</v>
      </c>
      <c r="E376" s="98" t="s">
        <v>670</v>
      </c>
      <c r="F376" s="78">
        <v>50960</v>
      </c>
      <c r="G376" s="76" t="s">
        <v>615</v>
      </c>
      <c r="H376" s="75">
        <v>13</v>
      </c>
      <c r="I376" s="99">
        <v>3920</v>
      </c>
      <c r="J376" s="99">
        <v>50960</v>
      </c>
      <c r="K376" s="99">
        <v>0</v>
      </c>
      <c r="L376" s="99"/>
      <c r="M376" s="99">
        <v>50960</v>
      </c>
      <c r="N376" s="79">
        <f t="shared" si="68"/>
        <v>50960</v>
      </c>
      <c r="O376" s="81">
        <v>45505</v>
      </c>
      <c r="P376" s="75"/>
    </row>
    <row r="377" spans="1:16" s="100" customFormat="1" ht="51" x14ac:dyDescent="0.25">
      <c r="A377" s="97">
        <v>286</v>
      </c>
      <c r="B377" s="75" t="s">
        <v>671</v>
      </c>
      <c r="C377" s="76" t="s">
        <v>663</v>
      </c>
      <c r="D377" s="76" t="s">
        <v>664</v>
      </c>
      <c r="E377" s="98" t="s">
        <v>670</v>
      </c>
      <c r="F377" s="78">
        <v>50960</v>
      </c>
      <c r="G377" s="76" t="s">
        <v>671</v>
      </c>
      <c r="H377" s="75">
        <v>13</v>
      </c>
      <c r="I377" s="99">
        <v>3920</v>
      </c>
      <c r="J377" s="99">
        <v>50960</v>
      </c>
      <c r="K377" s="99">
        <v>0</v>
      </c>
      <c r="L377" s="99"/>
      <c r="M377" s="99">
        <v>50960</v>
      </c>
      <c r="N377" s="79">
        <f t="shared" si="68"/>
        <v>50960</v>
      </c>
      <c r="O377" s="81">
        <v>45505</v>
      </c>
      <c r="P377" s="75"/>
    </row>
    <row r="378" spans="1:16" s="100" customFormat="1" ht="51" x14ac:dyDescent="0.25">
      <c r="A378" s="97">
        <f t="shared" si="71"/>
        <v>287</v>
      </c>
      <c r="B378" s="75" t="s">
        <v>672</v>
      </c>
      <c r="C378" s="76" t="s">
        <v>663</v>
      </c>
      <c r="D378" s="76" t="s">
        <v>664</v>
      </c>
      <c r="E378" s="98" t="s">
        <v>670</v>
      </c>
      <c r="F378" s="78">
        <v>50960</v>
      </c>
      <c r="G378" s="76" t="s">
        <v>672</v>
      </c>
      <c r="H378" s="75">
        <v>13</v>
      </c>
      <c r="I378" s="99">
        <v>3920</v>
      </c>
      <c r="J378" s="99">
        <v>50960</v>
      </c>
      <c r="K378" s="99">
        <v>0</v>
      </c>
      <c r="L378" s="99"/>
      <c r="M378" s="99">
        <v>50960</v>
      </c>
      <c r="N378" s="79">
        <f t="shared" si="68"/>
        <v>50960</v>
      </c>
      <c r="O378" s="81">
        <v>45505</v>
      </c>
      <c r="P378" s="75"/>
    </row>
    <row r="379" spans="1:16" ht="51" x14ac:dyDescent="0.25">
      <c r="A379" s="94">
        <f t="shared" ref="A379" si="82">A376+1</f>
        <v>286</v>
      </c>
      <c r="B379" s="51" t="s">
        <v>673</v>
      </c>
      <c r="C379" s="50" t="s">
        <v>663</v>
      </c>
      <c r="D379" s="50" t="s">
        <v>664</v>
      </c>
      <c r="E379" s="82" t="s">
        <v>670</v>
      </c>
      <c r="F379" s="52">
        <v>50960</v>
      </c>
      <c r="G379" s="50" t="s">
        <v>673</v>
      </c>
      <c r="H379" s="51">
        <v>13</v>
      </c>
      <c r="I379" s="96">
        <v>3920</v>
      </c>
      <c r="J379" s="96">
        <v>50960</v>
      </c>
      <c r="K379" s="96">
        <v>0</v>
      </c>
      <c r="L379" s="96"/>
      <c r="M379" s="96">
        <v>50960</v>
      </c>
      <c r="N379" s="53">
        <f t="shared" si="68"/>
        <v>50960</v>
      </c>
      <c r="O379" s="55">
        <v>45505</v>
      </c>
      <c r="P379" s="51" t="s">
        <v>256</v>
      </c>
    </row>
    <row r="380" spans="1:16" ht="51" x14ac:dyDescent="0.25">
      <c r="A380" s="94">
        <v>287</v>
      </c>
      <c r="B380" s="51" t="s">
        <v>607</v>
      </c>
      <c r="C380" s="50" t="s">
        <v>663</v>
      </c>
      <c r="D380" s="50" t="s">
        <v>664</v>
      </c>
      <c r="E380" s="82" t="s">
        <v>670</v>
      </c>
      <c r="F380" s="52">
        <v>50960</v>
      </c>
      <c r="G380" s="50" t="s">
        <v>607</v>
      </c>
      <c r="H380" s="51">
        <v>13</v>
      </c>
      <c r="I380" s="96">
        <v>3920</v>
      </c>
      <c r="J380" s="96">
        <v>50960</v>
      </c>
      <c r="K380" s="96">
        <v>0</v>
      </c>
      <c r="L380" s="96"/>
      <c r="M380" s="96">
        <v>50960</v>
      </c>
      <c r="N380" s="53">
        <f t="shared" si="68"/>
        <v>50960</v>
      </c>
      <c r="O380" s="55">
        <v>45505</v>
      </c>
      <c r="P380" s="51" t="s">
        <v>256</v>
      </c>
    </row>
    <row r="381" spans="1:16" ht="51" x14ac:dyDescent="0.25">
      <c r="A381" s="97">
        <f t="shared" si="71"/>
        <v>288</v>
      </c>
      <c r="B381" s="1" t="s">
        <v>674</v>
      </c>
      <c r="C381" s="12" t="s">
        <v>663</v>
      </c>
      <c r="D381" s="12" t="s">
        <v>664</v>
      </c>
      <c r="E381" s="13" t="s">
        <v>670</v>
      </c>
      <c r="F381" s="22">
        <v>50960</v>
      </c>
      <c r="G381" s="12" t="s">
        <v>674</v>
      </c>
      <c r="H381" s="1">
        <v>13</v>
      </c>
      <c r="I381" s="93">
        <v>3920</v>
      </c>
      <c r="J381" s="93">
        <v>50960</v>
      </c>
      <c r="K381" s="93">
        <v>0</v>
      </c>
      <c r="L381" s="93"/>
      <c r="M381" s="93">
        <v>50960</v>
      </c>
      <c r="N381" s="7">
        <f t="shared" si="68"/>
        <v>50960</v>
      </c>
      <c r="O381" s="41">
        <v>45505</v>
      </c>
      <c r="P381" s="1"/>
    </row>
    <row r="382" spans="1:16" x14ac:dyDescent="0.25">
      <c r="A382" s="97">
        <f t="shared" ref="A382" si="83">A379+1</f>
        <v>287</v>
      </c>
      <c r="B382" s="1" t="s">
        <v>675</v>
      </c>
      <c r="C382" s="12" t="s">
        <v>676</v>
      </c>
      <c r="D382" s="12"/>
      <c r="E382" s="13"/>
      <c r="F382" s="22">
        <v>238000</v>
      </c>
      <c r="G382" s="12"/>
      <c r="H382" s="1"/>
      <c r="I382" s="93"/>
      <c r="J382" s="111">
        <v>238000</v>
      </c>
      <c r="K382" s="93">
        <v>0</v>
      </c>
      <c r="L382" s="93"/>
      <c r="M382" s="111">
        <v>238000</v>
      </c>
      <c r="N382" s="7">
        <f t="shared" si="68"/>
        <v>238000</v>
      </c>
      <c r="O382" s="41">
        <v>45505</v>
      </c>
      <c r="P382" s="1"/>
    </row>
    <row r="383" spans="1:16" ht="38.25" x14ac:dyDescent="0.25">
      <c r="A383" s="94">
        <v>288</v>
      </c>
      <c r="B383" s="50" t="s">
        <v>677</v>
      </c>
      <c r="C383" s="50" t="s">
        <v>678</v>
      </c>
      <c r="D383" s="50" t="s">
        <v>679</v>
      </c>
      <c r="E383" s="82" t="s">
        <v>680</v>
      </c>
      <c r="F383" s="52">
        <v>18900</v>
      </c>
      <c r="G383" s="50" t="s">
        <v>677</v>
      </c>
      <c r="H383" s="51">
        <v>3</v>
      </c>
      <c r="I383" s="96">
        <v>6300</v>
      </c>
      <c r="J383" s="96">
        <v>18900</v>
      </c>
      <c r="K383" s="96">
        <v>0</v>
      </c>
      <c r="L383" s="96"/>
      <c r="M383" s="96">
        <v>18900</v>
      </c>
      <c r="N383" s="53">
        <f t="shared" si="68"/>
        <v>18900</v>
      </c>
      <c r="O383" s="55">
        <v>45505</v>
      </c>
      <c r="P383" s="51" t="s">
        <v>256</v>
      </c>
    </row>
    <row r="384" spans="1:16" ht="38.25" x14ac:dyDescent="0.25">
      <c r="A384" s="94">
        <f t="shared" si="71"/>
        <v>289</v>
      </c>
      <c r="B384" s="50" t="s">
        <v>681</v>
      </c>
      <c r="C384" s="50" t="s">
        <v>678</v>
      </c>
      <c r="D384" s="50" t="s">
        <v>679</v>
      </c>
      <c r="E384" s="82" t="s">
        <v>680</v>
      </c>
      <c r="F384" s="52">
        <v>18900</v>
      </c>
      <c r="G384" s="50" t="s">
        <v>681</v>
      </c>
      <c r="H384" s="51">
        <v>3</v>
      </c>
      <c r="I384" s="96">
        <v>6300</v>
      </c>
      <c r="J384" s="96">
        <v>18900</v>
      </c>
      <c r="K384" s="96">
        <v>0</v>
      </c>
      <c r="L384" s="96"/>
      <c r="M384" s="96">
        <v>18900</v>
      </c>
      <c r="N384" s="53">
        <f t="shared" si="68"/>
        <v>18900</v>
      </c>
      <c r="O384" s="55">
        <v>45505</v>
      </c>
      <c r="P384" s="51" t="s">
        <v>256</v>
      </c>
    </row>
    <row r="385" spans="1:16" ht="38.25" x14ac:dyDescent="0.25">
      <c r="A385" s="94">
        <f t="shared" ref="A385" si="84">A382+1</f>
        <v>288</v>
      </c>
      <c r="B385" s="50" t="s">
        <v>682</v>
      </c>
      <c r="C385" s="50" t="s">
        <v>678</v>
      </c>
      <c r="D385" s="50" t="s">
        <v>679</v>
      </c>
      <c r="E385" s="82" t="s">
        <v>680</v>
      </c>
      <c r="F385" s="52">
        <v>18900</v>
      </c>
      <c r="G385" s="50" t="s">
        <v>682</v>
      </c>
      <c r="H385" s="51">
        <v>3</v>
      </c>
      <c r="I385" s="96">
        <v>6300</v>
      </c>
      <c r="J385" s="96">
        <v>18900</v>
      </c>
      <c r="K385" s="96">
        <v>0</v>
      </c>
      <c r="L385" s="96"/>
      <c r="M385" s="96">
        <v>18900</v>
      </c>
      <c r="N385" s="53">
        <f t="shared" si="68"/>
        <v>18900</v>
      </c>
      <c r="O385" s="55">
        <v>45505</v>
      </c>
      <c r="P385" s="51" t="s">
        <v>256</v>
      </c>
    </row>
    <row r="386" spans="1:16" ht="38.25" x14ac:dyDescent="0.25">
      <c r="A386" s="94">
        <v>289</v>
      </c>
      <c r="B386" s="50" t="s">
        <v>683</v>
      </c>
      <c r="C386" s="50" t="s">
        <v>678</v>
      </c>
      <c r="D386" s="50" t="s">
        <v>679</v>
      </c>
      <c r="E386" s="82" t="s">
        <v>680</v>
      </c>
      <c r="F386" s="52">
        <v>18900</v>
      </c>
      <c r="G386" s="50" t="s">
        <v>683</v>
      </c>
      <c r="H386" s="51">
        <v>3</v>
      </c>
      <c r="I386" s="96">
        <v>6300</v>
      </c>
      <c r="J386" s="96">
        <v>18900</v>
      </c>
      <c r="K386" s="96">
        <v>0</v>
      </c>
      <c r="L386" s="96"/>
      <c r="M386" s="96">
        <v>18900</v>
      </c>
      <c r="N386" s="53">
        <f t="shared" si="68"/>
        <v>18900</v>
      </c>
      <c r="O386" s="55">
        <v>45505</v>
      </c>
      <c r="P386" s="51" t="s">
        <v>256</v>
      </c>
    </row>
    <row r="387" spans="1:16" ht="38.25" x14ac:dyDescent="0.25">
      <c r="A387" s="94">
        <f t="shared" si="71"/>
        <v>290</v>
      </c>
      <c r="B387" s="50" t="s">
        <v>684</v>
      </c>
      <c r="C387" s="50" t="s">
        <v>678</v>
      </c>
      <c r="D387" s="50" t="s">
        <v>679</v>
      </c>
      <c r="E387" s="82" t="s">
        <v>680</v>
      </c>
      <c r="F387" s="52">
        <v>18900</v>
      </c>
      <c r="G387" s="50" t="s">
        <v>684</v>
      </c>
      <c r="H387" s="51">
        <v>3</v>
      </c>
      <c r="I387" s="96">
        <v>6300</v>
      </c>
      <c r="J387" s="96">
        <v>18900</v>
      </c>
      <c r="K387" s="96">
        <v>0</v>
      </c>
      <c r="L387" s="96"/>
      <c r="M387" s="96">
        <v>18900</v>
      </c>
      <c r="N387" s="53">
        <f t="shared" si="68"/>
        <v>18900</v>
      </c>
      <c r="O387" s="55">
        <v>45505</v>
      </c>
      <c r="P387" s="51" t="s">
        <v>256</v>
      </c>
    </row>
    <row r="388" spans="1:16" ht="38.25" x14ac:dyDescent="0.25">
      <c r="A388" s="94">
        <f t="shared" ref="A388" si="85">A385+1</f>
        <v>289</v>
      </c>
      <c r="B388" s="50" t="s">
        <v>685</v>
      </c>
      <c r="C388" s="50" t="s">
        <v>678</v>
      </c>
      <c r="D388" s="50" t="s">
        <v>679</v>
      </c>
      <c r="E388" s="82" t="s">
        <v>680</v>
      </c>
      <c r="F388" s="52">
        <v>18900</v>
      </c>
      <c r="G388" s="50" t="s">
        <v>685</v>
      </c>
      <c r="H388" s="51">
        <v>3</v>
      </c>
      <c r="I388" s="96">
        <v>6300</v>
      </c>
      <c r="J388" s="96">
        <v>18900</v>
      </c>
      <c r="K388" s="96">
        <v>0</v>
      </c>
      <c r="L388" s="96"/>
      <c r="M388" s="96">
        <v>18900</v>
      </c>
      <c r="N388" s="53">
        <f t="shared" si="68"/>
        <v>18900</v>
      </c>
      <c r="O388" s="55">
        <v>45505</v>
      </c>
      <c r="P388" s="51" t="s">
        <v>256</v>
      </c>
    </row>
    <row r="389" spans="1:16" ht="38.25" x14ac:dyDescent="0.25">
      <c r="A389" s="94">
        <v>290</v>
      </c>
      <c r="B389" s="50" t="s">
        <v>686</v>
      </c>
      <c r="C389" s="50" t="s">
        <v>678</v>
      </c>
      <c r="D389" s="50" t="s">
        <v>679</v>
      </c>
      <c r="E389" s="82" t="s">
        <v>680</v>
      </c>
      <c r="F389" s="52">
        <v>18900</v>
      </c>
      <c r="G389" s="50" t="s">
        <v>686</v>
      </c>
      <c r="H389" s="51">
        <v>3</v>
      </c>
      <c r="I389" s="96">
        <v>6300</v>
      </c>
      <c r="J389" s="96">
        <v>18900</v>
      </c>
      <c r="K389" s="96">
        <v>0</v>
      </c>
      <c r="L389" s="96"/>
      <c r="M389" s="96">
        <v>18900</v>
      </c>
      <c r="N389" s="53">
        <f t="shared" si="68"/>
        <v>18900</v>
      </c>
      <c r="O389" s="55">
        <v>45505</v>
      </c>
      <c r="P389" s="51" t="s">
        <v>256</v>
      </c>
    </row>
    <row r="390" spans="1:16" ht="38.25" x14ac:dyDescent="0.25">
      <c r="A390" s="94">
        <f t="shared" si="71"/>
        <v>291</v>
      </c>
      <c r="B390" s="50" t="s">
        <v>687</v>
      </c>
      <c r="C390" s="50" t="s">
        <v>678</v>
      </c>
      <c r="D390" s="50" t="s">
        <v>679</v>
      </c>
      <c r="E390" s="82" t="s">
        <v>680</v>
      </c>
      <c r="F390" s="52">
        <v>18900</v>
      </c>
      <c r="G390" s="50" t="s">
        <v>687</v>
      </c>
      <c r="H390" s="51">
        <v>3</v>
      </c>
      <c r="I390" s="96">
        <v>6300</v>
      </c>
      <c r="J390" s="96">
        <v>18900</v>
      </c>
      <c r="K390" s="96">
        <v>0</v>
      </c>
      <c r="L390" s="96"/>
      <c r="M390" s="96">
        <v>18900</v>
      </c>
      <c r="N390" s="53">
        <f t="shared" si="68"/>
        <v>18900</v>
      </c>
      <c r="O390" s="55">
        <v>45505</v>
      </c>
      <c r="P390" s="51" t="s">
        <v>256</v>
      </c>
    </row>
    <row r="391" spans="1:16" ht="38.25" x14ac:dyDescent="0.25">
      <c r="A391" s="94">
        <f t="shared" ref="A391" si="86">A388+1</f>
        <v>290</v>
      </c>
      <c r="B391" s="50" t="s">
        <v>688</v>
      </c>
      <c r="C391" s="50" t="s">
        <v>678</v>
      </c>
      <c r="D391" s="50" t="s">
        <v>679</v>
      </c>
      <c r="E391" s="82" t="s">
        <v>680</v>
      </c>
      <c r="F391" s="52">
        <v>18900</v>
      </c>
      <c r="G391" s="50" t="s">
        <v>688</v>
      </c>
      <c r="H391" s="51">
        <v>3</v>
      </c>
      <c r="I391" s="96">
        <v>6300</v>
      </c>
      <c r="J391" s="96">
        <v>18900</v>
      </c>
      <c r="K391" s="96">
        <v>0</v>
      </c>
      <c r="L391" s="96"/>
      <c r="M391" s="96">
        <v>18900</v>
      </c>
      <c r="N391" s="53">
        <f t="shared" si="68"/>
        <v>18900</v>
      </c>
      <c r="O391" s="55">
        <v>45505</v>
      </c>
      <c r="P391" s="51" t="s">
        <v>256</v>
      </c>
    </row>
    <row r="392" spans="1:16" ht="38.25" x14ac:dyDescent="0.25">
      <c r="A392" s="94">
        <v>291</v>
      </c>
      <c r="B392" s="50" t="s">
        <v>689</v>
      </c>
      <c r="C392" s="50" t="s">
        <v>678</v>
      </c>
      <c r="D392" s="50" t="s">
        <v>679</v>
      </c>
      <c r="E392" s="82" t="s">
        <v>680</v>
      </c>
      <c r="F392" s="52">
        <v>18900</v>
      </c>
      <c r="G392" s="50" t="s">
        <v>689</v>
      </c>
      <c r="H392" s="51">
        <v>3</v>
      </c>
      <c r="I392" s="96">
        <v>6300</v>
      </c>
      <c r="J392" s="96">
        <v>18900</v>
      </c>
      <c r="K392" s="96">
        <v>0</v>
      </c>
      <c r="L392" s="96"/>
      <c r="M392" s="96">
        <v>18900</v>
      </c>
      <c r="N392" s="53">
        <f t="shared" si="68"/>
        <v>18900</v>
      </c>
      <c r="O392" s="55">
        <v>45505</v>
      </c>
      <c r="P392" s="51" t="s">
        <v>256</v>
      </c>
    </row>
    <row r="393" spans="1:16" ht="38.25" x14ac:dyDescent="0.25">
      <c r="A393" s="94">
        <f t="shared" si="71"/>
        <v>292</v>
      </c>
      <c r="B393" s="50" t="s">
        <v>690</v>
      </c>
      <c r="C393" s="50" t="s">
        <v>678</v>
      </c>
      <c r="D393" s="50" t="s">
        <v>679</v>
      </c>
      <c r="E393" s="82" t="s">
        <v>680</v>
      </c>
      <c r="F393" s="52">
        <v>18900</v>
      </c>
      <c r="G393" s="50" t="s">
        <v>690</v>
      </c>
      <c r="H393" s="51">
        <v>3</v>
      </c>
      <c r="I393" s="96">
        <v>6300</v>
      </c>
      <c r="J393" s="96">
        <v>18900</v>
      </c>
      <c r="K393" s="96">
        <v>0</v>
      </c>
      <c r="L393" s="96"/>
      <c r="M393" s="96">
        <v>18900</v>
      </c>
      <c r="N393" s="53">
        <f t="shared" si="68"/>
        <v>18900</v>
      </c>
      <c r="O393" s="55">
        <v>45505</v>
      </c>
      <c r="P393" s="51" t="s">
        <v>256</v>
      </c>
    </row>
    <row r="394" spans="1:16" ht="38.25" x14ac:dyDescent="0.25">
      <c r="A394" s="94">
        <f t="shared" ref="A394" si="87">A391+1</f>
        <v>291</v>
      </c>
      <c r="B394" s="50" t="s">
        <v>691</v>
      </c>
      <c r="C394" s="50" t="s">
        <v>678</v>
      </c>
      <c r="D394" s="50" t="s">
        <v>679</v>
      </c>
      <c r="E394" s="82" t="s">
        <v>680</v>
      </c>
      <c r="F394" s="52">
        <v>18900</v>
      </c>
      <c r="G394" s="50" t="s">
        <v>691</v>
      </c>
      <c r="H394" s="51">
        <v>3</v>
      </c>
      <c r="I394" s="96">
        <v>6300</v>
      </c>
      <c r="J394" s="96">
        <v>18900</v>
      </c>
      <c r="K394" s="96">
        <v>0</v>
      </c>
      <c r="L394" s="96"/>
      <c r="M394" s="96">
        <v>18900</v>
      </c>
      <c r="N394" s="53">
        <f t="shared" si="68"/>
        <v>18900</v>
      </c>
      <c r="O394" s="55">
        <v>45505</v>
      </c>
      <c r="P394" s="51" t="s">
        <v>256</v>
      </c>
    </row>
    <row r="395" spans="1:16" ht="38.25" x14ac:dyDescent="0.25">
      <c r="A395" s="94">
        <v>292</v>
      </c>
      <c r="B395" s="50" t="s">
        <v>692</v>
      </c>
      <c r="C395" s="50" t="s">
        <v>678</v>
      </c>
      <c r="D395" s="50" t="s">
        <v>679</v>
      </c>
      <c r="E395" s="82" t="s">
        <v>680</v>
      </c>
      <c r="F395" s="52">
        <v>18900</v>
      </c>
      <c r="G395" s="50" t="s">
        <v>692</v>
      </c>
      <c r="H395" s="51">
        <v>3</v>
      </c>
      <c r="I395" s="96">
        <v>6300</v>
      </c>
      <c r="J395" s="96">
        <v>18900</v>
      </c>
      <c r="K395" s="96">
        <v>0</v>
      </c>
      <c r="L395" s="96"/>
      <c r="M395" s="96">
        <v>18900</v>
      </c>
      <c r="N395" s="53">
        <f t="shared" si="68"/>
        <v>18900</v>
      </c>
      <c r="O395" s="55">
        <v>45505</v>
      </c>
      <c r="P395" s="51" t="s">
        <v>256</v>
      </c>
    </row>
    <row r="396" spans="1:16" ht="38.25" x14ac:dyDescent="0.25">
      <c r="A396" s="94">
        <f t="shared" si="71"/>
        <v>293</v>
      </c>
      <c r="B396" s="50" t="s">
        <v>693</v>
      </c>
      <c r="C396" s="50" t="s">
        <v>678</v>
      </c>
      <c r="D396" s="50" t="s">
        <v>679</v>
      </c>
      <c r="E396" s="82" t="s">
        <v>680</v>
      </c>
      <c r="F396" s="52">
        <v>18900</v>
      </c>
      <c r="G396" s="50" t="s">
        <v>693</v>
      </c>
      <c r="H396" s="51">
        <v>3</v>
      </c>
      <c r="I396" s="96">
        <v>6300</v>
      </c>
      <c r="J396" s="96">
        <v>18900</v>
      </c>
      <c r="K396" s="96">
        <v>0</v>
      </c>
      <c r="L396" s="96"/>
      <c r="M396" s="96">
        <v>18900</v>
      </c>
      <c r="N396" s="53">
        <f t="shared" si="68"/>
        <v>18900</v>
      </c>
      <c r="O396" s="55">
        <v>45505</v>
      </c>
      <c r="P396" s="51" t="s">
        <v>256</v>
      </c>
    </row>
    <row r="397" spans="1:16" ht="38.25" x14ac:dyDescent="0.25">
      <c r="A397" s="94">
        <f t="shared" ref="A397" si="88">A394+1</f>
        <v>292</v>
      </c>
      <c r="B397" s="50" t="s">
        <v>694</v>
      </c>
      <c r="C397" s="50" t="s">
        <v>678</v>
      </c>
      <c r="D397" s="50" t="s">
        <v>679</v>
      </c>
      <c r="E397" s="82" t="s">
        <v>680</v>
      </c>
      <c r="F397" s="52">
        <v>18900</v>
      </c>
      <c r="G397" s="50" t="s">
        <v>694</v>
      </c>
      <c r="H397" s="51">
        <v>3</v>
      </c>
      <c r="I397" s="96">
        <v>6300</v>
      </c>
      <c r="J397" s="96">
        <v>18900</v>
      </c>
      <c r="K397" s="96">
        <v>0</v>
      </c>
      <c r="L397" s="96"/>
      <c r="M397" s="96">
        <v>18900</v>
      </c>
      <c r="N397" s="53">
        <f t="shared" si="68"/>
        <v>18900</v>
      </c>
      <c r="O397" s="55">
        <v>45505</v>
      </c>
      <c r="P397" s="51" t="s">
        <v>256</v>
      </c>
    </row>
    <row r="398" spans="1:16" ht="38.25" x14ac:dyDescent="0.25">
      <c r="A398" s="94">
        <v>293</v>
      </c>
      <c r="B398" s="50" t="s">
        <v>695</v>
      </c>
      <c r="C398" s="50" t="s">
        <v>678</v>
      </c>
      <c r="D398" s="50" t="s">
        <v>679</v>
      </c>
      <c r="E398" s="82" t="s">
        <v>680</v>
      </c>
      <c r="F398" s="52">
        <v>18900</v>
      </c>
      <c r="G398" s="50" t="s">
        <v>695</v>
      </c>
      <c r="H398" s="51">
        <v>3</v>
      </c>
      <c r="I398" s="96">
        <v>6300</v>
      </c>
      <c r="J398" s="96">
        <v>18900</v>
      </c>
      <c r="K398" s="96">
        <v>0</v>
      </c>
      <c r="L398" s="96"/>
      <c r="M398" s="96">
        <v>18900</v>
      </c>
      <c r="N398" s="53">
        <f t="shared" si="68"/>
        <v>18900</v>
      </c>
      <c r="O398" s="55">
        <v>45505</v>
      </c>
      <c r="P398" s="51" t="s">
        <v>256</v>
      </c>
    </row>
    <row r="399" spans="1:16" ht="38.25" x14ac:dyDescent="0.25">
      <c r="A399" s="94">
        <f t="shared" si="71"/>
        <v>294</v>
      </c>
      <c r="B399" s="50" t="s">
        <v>696</v>
      </c>
      <c r="C399" s="50" t="s">
        <v>678</v>
      </c>
      <c r="D399" s="50" t="s">
        <v>679</v>
      </c>
      <c r="E399" s="82" t="s">
        <v>680</v>
      </c>
      <c r="F399" s="52">
        <v>18900</v>
      </c>
      <c r="G399" s="50" t="s">
        <v>696</v>
      </c>
      <c r="H399" s="51">
        <v>3</v>
      </c>
      <c r="I399" s="96">
        <v>6300</v>
      </c>
      <c r="J399" s="96">
        <v>18900</v>
      </c>
      <c r="K399" s="96">
        <v>0</v>
      </c>
      <c r="L399" s="96"/>
      <c r="M399" s="96">
        <v>18900</v>
      </c>
      <c r="N399" s="53">
        <f t="shared" si="68"/>
        <v>18900</v>
      </c>
      <c r="O399" s="55">
        <v>45505</v>
      </c>
      <c r="P399" s="51" t="s">
        <v>256</v>
      </c>
    </row>
    <row r="400" spans="1:16" ht="38.25" x14ac:dyDescent="0.25">
      <c r="A400" s="94">
        <f t="shared" ref="A400" si="89">A397+1</f>
        <v>293</v>
      </c>
      <c r="B400" s="50" t="s">
        <v>697</v>
      </c>
      <c r="C400" s="50" t="s">
        <v>678</v>
      </c>
      <c r="D400" s="50" t="s">
        <v>679</v>
      </c>
      <c r="E400" s="82" t="s">
        <v>680</v>
      </c>
      <c r="F400" s="52">
        <v>18900</v>
      </c>
      <c r="G400" s="50" t="s">
        <v>697</v>
      </c>
      <c r="H400" s="51">
        <v>3</v>
      </c>
      <c r="I400" s="96">
        <v>6300</v>
      </c>
      <c r="J400" s="96">
        <v>18900</v>
      </c>
      <c r="K400" s="96">
        <v>0</v>
      </c>
      <c r="L400" s="96"/>
      <c r="M400" s="96">
        <v>18900</v>
      </c>
      <c r="N400" s="53">
        <f t="shared" si="68"/>
        <v>18900</v>
      </c>
      <c r="O400" s="55">
        <v>45505</v>
      </c>
      <c r="P400" s="51" t="s">
        <v>256</v>
      </c>
    </row>
    <row r="401" spans="1:16" ht="38.25" x14ac:dyDescent="0.25">
      <c r="A401" s="94">
        <v>294</v>
      </c>
      <c r="B401" s="50" t="s">
        <v>698</v>
      </c>
      <c r="C401" s="50" t="s">
        <v>678</v>
      </c>
      <c r="D401" s="50" t="s">
        <v>679</v>
      </c>
      <c r="E401" s="82" t="s">
        <v>680</v>
      </c>
      <c r="F401" s="52">
        <v>18900</v>
      </c>
      <c r="G401" s="50" t="s">
        <v>698</v>
      </c>
      <c r="H401" s="51">
        <v>3</v>
      </c>
      <c r="I401" s="96">
        <v>6300</v>
      </c>
      <c r="J401" s="96">
        <v>18900</v>
      </c>
      <c r="K401" s="96">
        <v>0</v>
      </c>
      <c r="L401" s="96"/>
      <c r="M401" s="96">
        <v>18900</v>
      </c>
      <c r="N401" s="53">
        <f t="shared" si="68"/>
        <v>18900</v>
      </c>
      <c r="O401" s="55">
        <v>45505</v>
      </c>
      <c r="P401" s="51" t="s">
        <v>256</v>
      </c>
    </row>
    <row r="402" spans="1:16" ht="38.25" x14ac:dyDescent="0.25">
      <c r="A402" s="94">
        <f t="shared" si="71"/>
        <v>295</v>
      </c>
      <c r="B402" s="50" t="s">
        <v>699</v>
      </c>
      <c r="C402" s="50" t="s">
        <v>678</v>
      </c>
      <c r="D402" s="50" t="s">
        <v>679</v>
      </c>
      <c r="E402" s="82" t="s">
        <v>680</v>
      </c>
      <c r="F402" s="52">
        <v>18900</v>
      </c>
      <c r="G402" s="50" t="s">
        <v>699</v>
      </c>
      <c r="H402" s="51">
        <v>3</v>
      </c>
      <c r="I402" s="96">
        <v>6300</v>
      </c>
      <c r="J402" s="96">
        <v>18900</v>
      </c>
      <c r="K402" s="96">
        <v>0</v>
      </c>
      <c r="L402" s="96"/>
      <c r="M402" s="96">
        <v>18900</v>
      </c>
      <c r="N402" s="53">
        <f t="shared" si="68"/>
        <v>18900</v>
      </c>
      <c r="O402" s="55">
        <v>45505</v>
      </c>
      <c r="P402" s="51" t="s">
        <v>256</v>
      </c>
    </row>
    <row r="403" spans="1:16" ht="38.25" x14ac:dyDescent="0.25">
      <c r="A403" s="94">
        <f t="shared" ref="A403" si="90">A400+1</f>
        <v>294</v>
      </c>
      <c r="B403" s="50" t="s">
        <v>700</v>
      </c>
      <c r="C403" s="50" t="s">
        <v>678</v>
      </c>
      <c r="D403" s="50" t="s">
        <v>679</v>
      </c>
      <c r="E403" s="82" t="s">
        <v>680</v>
      </c>
      <c r="F403" s="52">
        <v>18900</v>
      </c>
      <c r="G403" s="50" t="s">
        <v>700</v>
      </c>
      <c r="H403" s="51">
        <v>3</v>
      </c>
      <c r="I403" s="96">
        <v>6300</v>
      </c>
      <c r="J403" s="96">
        <v>18900</v>
      </c>
      <c r="K403" s="96">
        <v>0</v>
      </c>
      <c r="L403" s="96"/>
      <c r="M403" s="96">
        <v>18900</v>
      </c>
      <c r="N403" s="53">
        <f t="shared" si="68"/>
        <v>18900</v>
      </c>
      <c r="O403" s="55">
        <v>45505</v>
      </c>
      <c r="P403" s="51" t="s">
        <v>256</v>
      </c>
    </row>
    <row r="404" spans="1:16" ht="38.25" x14ac:dyDescent="0.25">
      <c r="A404" s="94">
        <v>295</v>
      </c>
      <c r="B404" s="50" t="s">
        <v>701</v>
      </c>
      <c r="C404" s="50" t="s">
        <v>678</v>
      </c>
      <c r="D404" s="50" t="s">
        <v>679</v>
      </c>
      <c r="E404" s="82" t="s">
        <v>680</v>
      </c>
      <c r="F404" s="52">
        <v>33600</v>
      </c>
      <c r="G404" s="50" t="s">
        <v>701</v>
      </c>
      <c r="H404" s="51">
        <v>3</v>
      </c>
      <c r="I404" s="96">
        <v>11200</v>
      </c>
      <c r="J404" s="96">
        <v>33600</v>
      </c>
      <c r="K404" s="96">
        <v>0</v>
      </c>
      <c r="L404" s="96"/>
      <c r="M404" s="96">
        <v>33600</v>
      </c>
      <c r="N404" s="53">
        <f t="shared" si="68"/>
        <v>33600</v>
      </c>
      <c r="O404" s="55">
        <v>45505</v>
      </c>
      <c r="P404" s="51" t="s">
        <v>256</v>
      </c>
    </row>
    <row r="405" spans="1:16" ht="38.25" x14ac:dyDescent="0.25">
      <c r="A405" s="94">
        <f t="shared" si="71"/>
        <v>296</v>
      </c>
      <c r="B405" s="50" t="s">
        <v>702</v>
      </c>
      <c r="C405" s="50" t="s">
        <v>678</v>
      </c>
      <c r="D405" s="50" t="s">
        <v>679</v>
      </c>
      <c r="E405" s="82" t="s">
        <v>680</v>
      </c>
      <c r="F405" s="52">
        <v>42000</v>
      </c>
      <c r="G405" s="50" t="s">
        <v>702</v>
      </c>
      <c r="H405" s="51">
        <v>3</v>
      </c>
      <c r="I405" s="96">
        <v>14000</v>
      </c>
      <c r="J405" s="96">
        <v>42000</v>
      </c>
      <c r="K405" s="96">
        <v>0</v>
      </c>
      <c r="L405" s="96"/>
      <c r="M405" s="96">
        <v>42000</v>
      </c>
      <c r="N405" s="53">
        <f t="shared" si="68"/>
        <v>42000</v>
      </c>
      <c r="O405" s="55">
        <v>45505</v>
      </c>
      <c r="P405" s="51" t="s">
        <v>256</v>
      </c>
    </row>
    <row r="406" spans="1:16" ht="38.25" x14ac:dyDescent="0.25">
      <c r="A406" s="94">
        <f t="shared" ref="A406" si="91">A403+1</f>
        <v>295</v>
      </c>
      <c r="B406" s="50" t="s">
        <v>703</v>
      </c>
      <c r="C406" s="50" t="s">
        <v>678</v>
      </c>
      <c r="D406" s="50" t="s">
        <v>679</v>
      </c>
      <c r="E406" s="82" t="s">
        <v>680</v>
      </c>
      <c r="F406" s="52">
        <v>50400</v>
      </c>
      <c r="G406" s="50" t="s">
        <v>703</v>
      </c>
      <c r="H406" s="51">
        <v>3</v>
      </c>
      <c r="I406" s="96">
        <v>16800</v>
      </c>
      <c r="J406" s="96">
        <v>50400</v>
      </c>
      <c r="K406" s="96">
        <v>0</v>
      </c>
      <c r="L406" s="96"/>
      <c r="M406" s="96">
        <v>50400</v>
      </c>
      <c r="N406" s="53">
        <f t="shared" ref="N406:N417" si="92">M406</f>
        <v>50400</v>
      </c>
      <c r="O406" s="55">
        <v>45505</v>
      </c>
      <c r="P406" s="51" t="s">
        <v>256</v>
      </c>
    </row>
    <row r="407" spans="1:16" ht="25.5" x14ac:dyDescent="0.25">
      <c r="A407" s="94">
        <v>296</v>
      </c>
      <c r="B407" s="51" t="s">
        <v>704</v>
      </c>
      <c r="C407" s="50" t="s">
        <v>705</v>
      </c>
      <c r="D407" s="50" t="s">
        <v>176</v>
      </c>
      <c r="E407" s="82" t="s">
        <v>706</v>
      </c>
      <c r="F407" s="52">
        <v>14320</v>
      </c>
      <c r="G407" s="50" t="s">
        <v>704</v>
      </c>
      <c r="H407" s="51">
        <v>2</v>
      </c>
      <c r="I407" s="96">
        <v>6160</v>
      </c>
      <c r="J407" s="96">
        <v>12320</v>
      </c>
      <c r="K407" s="96">
        <v>2000</v>
      </c>
      <c r="L407" s="96"/>
      <c r="M407" s="96">
        <v>14320</v>
      </c>
      <c r="N407" s="53">
        <f t="shared" si="92"/>
        <v>14320</v>
      </c>
      <c r="O407" s="55">
        <v>45505</v>
      </c>
      <c r="P407" s="51" t="s">
        <v>256</v>
      </c>
    </row>
    <row r="408" spans="1:16" ht="38.25" x14ac:dyDescent="0.25">
      <c r="A408" s="94">
        <f t="shared" si="71"/>
        <v>297</v>
      </c>
      <c r="B408" s="51" t="s">
        <v>707</v>
      </c>
      <c r="C408" s="50" t="s">
        <v>708</v>
      </c>
      <c r="D408" s="50" t="s">
        <v>176</v>
      </c>
      <c r="E408" s="82" t="s">
        <v>709</v>
      </c>
      <c r="F408" s="52">
        <f>16800</f>
        <v>16800</v>
      </c>
      <c r="G408" s="50" t="s">
        <v>707</v>
      </c>
      <c r="H408" s="51">
        <v>1</v>
      </c>
      <c r="I408" s="96">
        <v>16800</v>
      </c>
      <c r="J408" s="96">
        <v>16800</v>
      </c>
      <c r="K408" s="96">
        <v>0</v>
      </c>
      <c r="L408" s="96"/>
      <c r="M408" s="96">
        <v>16800</v>
      </c>
      <c r="N408" s="53">
        <f t="shared" si="92"/>
        <v>16800</v>
      </c>
      <c r="O408" s="55">
        <v>45505</v>
      </c>
      <c r="P408" s="51" t="s">
        <v>256</v>
      </c>
    </row>
    <row r="409" spans="1:16" ht="38.25" x14ac:dyDescent="0.25">
      <c r="A409" s="94">
        <f t="shared" ref="A409" si="93">A406+1</f>
        <v>296</v>
      </c>
      <c r="B409" s="51" t="s">
        <v>710</v>
      </c>
      <c r="C409" s="50" t="s">
        <v>708</v>
      </c>
      <c r="D409" s="50" t="s">
        <v>176</v>
      </c>
      <c r="E409" s="82" t="s">
        <v>709</v>
      </c>
      <c r="F409" s="52">
        <v>6300</v>
      </c>
      <c r="G409" s="50" t="s">
        <v>710</v>
      </c>
      <c r="H409" s="51">
        <v>1</v>
      </c>
      <c r="I409" s="96">
        <v>6300</v>
      </c>
      <c r="J409" s="96">
        <v>6300</v>
      </c>
      <c r="K409" s="96">
        <v>0</v>
      </c>
      <c r="L409" s="96"/>
      <c r="M409" s="96">
        <v>6300</v>
      </c>
      <c r="N409" s="53">
        <f t="shared" si="92"/>
        <v>6300</v>
      </c>
      <c r="O409" s="55">
        <v>45505</v>
      </c>
      <c r="P409" s="51" t="s">
        <v>256</v>
      </c>
    </row>
    <row r="410" spans="1:16" ht="25.5" x14ac:dyDescent="0.25">
      <c r="A410" s="94">
        <v>297</v>
      </c>
      <c r="B410" s="51" t="s">
        <v>707</v>
      </c>
      <c r="C410" s="50" t="s">
        <v>711</v>
      </c>
      <c r="D410" s="50" t="s">
        <v>186</v>
      </c>
      <c r="E410" s="82" t="s">
        <v>712</v>
      </c>
      <c r="F410" s="52">
        <v>111600</v>
      </c>
      <c r="G410" s="50" t="s">
        <v>707</v>
      </c>
      <c r="H410" s="51">
        <v>6</v>
      </c>
      <c r="I410" s="96">
        <v>16800</v>
      </c>
      <c r="J410" s="96">
        <v>100800</v>
      </c>
      <c r="K410" s="96">
        <v>0</v>
      </c>
      <c r="L410" s="96"/>
      <c r="M410" s="96">
        <v>100800</v>
      </c>
      <c r="N410" s="53">
        <f t="shared" si="92"/>
        <v>100800</v>
      </c>
      <c r="O410" s="55">
        <v>45505</v>
      </c>
      <c r="P410" s="51" t="s">
        <v>256</v>
      </c>
    </row>
    <row r="411" spans="1:16" ht="25.5" x14ac:dyDescent="0.25">
      <c r="A411" s="94">
        <f t="shared" si="71"/>
        <v>298</v>
      </c>
      <c r="B411" s="51" t="s">
        <v>710</v>
      </c>
      <c r="C411" s="50" t="s">
        <v>713</v>
      </c>
      <c r="D411" s="50" t="s">
        <v>186</v>
      </c>
      <c r="E411" s="82" t="s">
        <v>712</v>
      </c>
      <c r="F411" s="52">
        <v>37800</v>
      </c>
      <c r="G411" s="50" t="s">
        <v>710</v>
      </c>
      <c r="H411" s="51">
        <v>6</v>
      </c>
      <c r="I411" s="96">
        <v>6300</v>
      </c>
      <c r="J411" s="96">
        <v>37800</v>
      </c>
      <c r="K411" s="96">
        <v>0</v>
      </c>
      <c r="L411" s="96"/>
      <c r="M411" s="96">
        <v>37800</v>
      </c>
      <c r="N411" s="53">
        <f t="shared" si="92"/>
        <v>37800</v>
      </c>
      <c r="O411" s="55">
        <v>45505</v>
      </c>
      <c r="P411" s="51" t="s">
        <v>256</v>
      </c>
    </row>
    <row r="412" spans="1:16" ht="38.25" x14ac:dyDescent="0.25">
      <c r="A412" s="94">
        <f t="shared" ref="A412" si="94">A409+1</f>
        <v>297</v>
      </c>
      <c r="B412" s="51" t="s">
        <v>707</v>
      </c>
      <c r="C412" s="50" t="s">
        <v>714</v>
      </c>
      <c r="D412" s="50" t="s">
        <v>176</v>
      </c>
      <c r="E412" s="82" t="s">
        <v>715</v>
      </c>
      <c r="F412" s="52">
        <v>16800</v>
      </c>
      <c r="G412" s="50" t="s">
        <v>707</v>
      </c>
      <c r="H412" s="51">
        <v>1</v>
      </c>
      <c r="I412" s="96">
        <v>16800</v>
      </c>
      <c r="J412" s="96">
        <v>16800</v>
      </c>
      <c r="K412" s="96">
        <v>0</v>
      </c>
      <c r="L412" s="96"/>
      <c r="M412" s="96">
        <v>16800</v>
      </c>
      <c r="N412" s="53">
        <f t="shared" si="92"/>
        <v>16800</v>
      </c>
      <c r="O412" s="55">
        <v>45505</v>
      </c>
      <c r="P412" s="51" t="s">
        <v>256</v>
      </c>
    </row>
    <row r="413" spans="1:16" ht="38.25" x14ac:dyDescent="0.25">
      <c r="A413" s="94">
        <v>298</v>
      </c>
      <c r="B413" s="51" t="s">
        <v>710</v>
      </c>
      <c r="C413" s="50" t="s">
        <v>714</v>
      </c>
      <c r="D413" s="50" t="s">
        <v>176</v>
      </c>
      <c r="E413" s="82" t="s">
        <v>715</v>
      </c>
      <c r="F413" s="52">
        <v>6300</v>
      </c>
      <c r="G413" s="50" t="s">
        <v>710</v>
      </c>
      <c r="H413" s="51">
        <v>1</v>
      </c>
      <c r="I413" s="96">
        <v>6300</v>
      </c>
      <c r="J413" s="96">
        <v>6300</v>
      </c>
      <c r="K413" s="96">
        <v>0</v>
      </c>
      <c r="L413" s="96"/>
      <c r="M413" s="96">
        <v>6300</v>
      </c>
      <c r="N413" s="53">
        <f t="shared" si="92"/>
        <v>6300</v>
      </c>
      <c r="O413" s="55">
        <v>45505</v>
      </c>
      <c r="P413" s="51" t="s">
        <v>256</v>
      </c>
    </row>
    <row r="414" spans="1:16" s="100" customFormat="1" ht="38.25" x14ac:dyDescent="0.25">
      <c r="A414" s="97">
        <f t="shared" ref="A414:A417" si="95">A413+1</f>
        <v>299</v>
      </c>
      <c r="B414" s="75" t="s">
        <v>595</v>
      </c>
      <c r="C414" s="76" t="s">
        <v>716</v>
      </c>
      <c r="D414" s="76" t="s">
        <v>176</v>
      </c>
      <c r="E414" s="98"/>
      <c r="F414" s="78">
        <v>84000</v>
      </c>
      <c r="G414" s="76" t="s">
        <v>595</v>
      </c>
      <c r="H414" s="75">
        <v>6</v>
      </c>
      <c r="I414" s="99">
        <v>14000</v>
      </c>
      <c r="J414" s="99">
        <v>84000</v>
      </c>
      <c r="K414" s="99">
        <v>4000</v>
      </c>
      <c r="L414" s="99"/>
      <c r="M414" s="99">
        <v>88000</v>
      </c>
      <c r="N414" s="79">
        <f t="shared" si="92"/>
        <v>88000</v>
      </c>
      <c r="O414" s="81">
        <v>45505</v>
      </c>
      <c r="P414" s="75"/>
    </row>
    <row r="415" spans="1:16" s="100" customFormat="1" ht="25.5" x14ac:dyDescent="0.25">
      <c r="A415" s="97">
        <f t="shared" ref="A415" si="96">A412+1</f>
        <v>298</v>
      </c>
      <c r="B415" s="75" t="s">
        <v>717</v>
      </c>
      <c r="C415" s="76" t="s">
        <v>716</v>
      </c>
      <c r="D415" s="76" t="s">
        <v>176</v>
      </c>
      <c r="E415" s="98"/>
      <c r="F415" s="78">
        <v>67200</v>
      </c>
      <c r="G415" s="76" t="s">
        <v>717</v>
      </c>
      <c r="H415" s="75">
        <v>6</v>
      </c>
      <c r="I415" s="99">
        <v>11200</v>
      </c>
      <c r="J415" s="99">
        <v>67200</v>
      </c>
      <c r="K415" s="99">
        <v>4000</v>
      </c>
      <c r="L415" s="99"/>
      <c r="M415" s="99">
        <v>71700</v>
      </c>
      <c r="N415" s="79">
        <f t="shared" si="92"/>
        <v>71700</v>
      </c>
      <c r="O415" s="81">
        <v>45505</v>
      </c>
      <c r="P415" s="75"/>
    </row>
    <row r="416" spans="1:16" s="100" customFormat="1" ht="25.5" x14ac:dyDescent="0.25">
      <c r="A416" s="97">
        <v>299</v>
      </c>
      <c r="B416" s="75" t="s">
        <v>422</v>
      </c>
      <c r="C416" s="76" t="s">
        <v>716</v>
      </c>
      <c r="D416" s="76" t="s">
        <v>176</v>
      </c>
      <c r="E416" s="98"/>
      <c r="F416" s="78">
        <v>67200</v>
      </c>
      <c r="G416" s="76" t="s">
        <v>422</v>
      </c>
      <c r="H416" s="75">
        <v>6</v>
      </c>
      <c r="I416" s="99">
        <v>11200</v>
      </c>
      <c r="J416" s="99">
        <v>67200</v>
      </c>
      <c r="K416" s="99">
        <v>4000</v>
      </c>
      <c r="L416" s="99"/>
      <c r="M416" s="99">
        <v>71700</v>
      </c>
      <c r="N416" s="79">
        <f t="shared" si="92"/>
        <v>71700</v>
      </c>
      <c r="O416" s="81">
        <v>45505</v>
      </c>
      <c r="P416" s="75"/>
    </row>
    <row r="417" spans="1:16" s="100" customFormat="1" ht="25.5" x14ac:dyDescent="0.25">
      <c r="A417" s="97">
        <f t="shared" si="95"/>
        <v>300</v>
      </c>
      <c r="B417" s="75" t="s">
        <v>718</v>
      </c>
      <c r="C417" s="76" t="s">
        <v>716</v>
      </c>
      <c r="D417" s="76" t="s">
        <v>176</v>
      </c>
      <c r="E417" s="98"/>
      <c r="F417" s="78">
        <v>67200</v>
      </c>
      <c r="G417" s="76" t="s">
        <v>718</v>
      </c>
      <c r="H417" s="75">
        <v>6</v>
      </c>
      <c r="I417" s="99">
        <v>11200</v>
      </c>
      <c r="J417" s="99">
        <v>67200</v>
      </c>
      <c r="K417" s="99">
        <v>4000</v>
      </c>
      <c r="L417" s="99"/>
      <c r="M417" s="99">
        <v>71700</v>
      </c>
      <c r="N417" s="79">
        <f t="shared" si="92"/>
        <v>71700</v>
      </c>
      <c r="O417" s="81">
        <v>45505</v>
      </c>
      <c r="P417" s="75"/>
    </row>
    <row r="418" spans="1:16" x14ac:dyDescent="0.25">
      <c r="A418" s="1"/>
      <c r="B418" s="112" t="s">
        <v>95</v>
      </c>
      <c r="C418" s="12"/>
      <c r="D418" s="12"/>
      <c r="E418" s="13"/>
      <c r="F418" s="22"/>
      <c r="G418" s="12"/>
      <c r="H418" s="1"/>
      <c r="I418" s="93"/>
      <c r="J418" s="93"/>
      <c r="K418" s="93"/>
      <c r="L418" s="93"/>
      <c r="M418" s="10">
        <f>SUM(M277:M417)</f>
        <v>4769675</v>
      </c>
      <c r="N418" s="10">
        <f>SUM(N277:N417)</f>
        <v>4769675</v>
      </c>
      <c r="O418" s="41">
        <v>45505</v>
      </c>
      <c r="P418" s="1"/>
    </row>
    <row r="419" spans="1:16" x14ac:dyDescent="0.25">
      <c r="A419" s="1"/>
      <c r="B419" s="1"/>
      <c r="C419" s="12"/>
      <c r="D419" s="12"/>
      <c r="E419" s="13"/>
      <c r="F419" s="22"/>
      <c r="G419" s="12"/>
      <c r="H419" s="1"/>
      <c r="I419" s="93"/>
      <c r="J419" s="93"/>
      <c r="K419" s="93"/>
      <c r="L419" s="93"/>
      <c r="M419" s="10">
        <f>M418+M275</f>
        <v>10433645</v>
      </c>
      <c r="N419" s="7"/>
      <c r="O419" s="41"/>
      <c r="P419" s="1"/>
    </row>
    <row r="420" spans="1:16" x14ac:dyDescent="0.25">
      <c r="A420" s="487" t="s">
        <v>719</v>
      </c>
      <c r="B420" s="487"/>
      <c r="C420" s="487"/>
      <c r="D420" s="487"/>
      <c r="E420" s="487"/>
      <c r="F420" s="487"/>
      <c r="G420" s="487"/>
      <c r="H420" s="487"/>
      <c r="I420" s="487"/>
      <c r="J420" s="487"/>
      <c r="K420" s="487"/>
      <c r="L420" s="487"/>
      <c r="M420" s="487"/>
      <c r="N420" s="487"/>
      <c r="O420" s="487"/>
      <c r="P420" s="487"/>
    </row>
    <row r="421" spans="1:16" ht="25.5" x14ac:dyDescent="0.25">
      <c r="A421" s="1">
        <v>301</v>
      </c>
      <c r="B421" s="1" t="s">
        <v>608</v>
      </c>
      <c r="C421" s="12" t="s">
        <v>720</v>
      </c>
      <c r="D421" s="12" t="s">
        <v>180</v>
      </c>
      <c r="E421" s="13" t="s">
        <v>721</v>
      </c>
      <c r="F421" s="22">
        <v>77200</v>
      </c>
      <c r="G421" s="12" t="s">
        <v>608</v>
      </c>
      <c r="H421" s="1">
        <v>6</v>
      </c>
      <c r="I421" s="93">
        <v>11200</v>
      </c>
      <c r="J421" s="93">
        <v>67200</v>
      </c>
      <c r="K421" s="93">
        <v>10000</v>
      </c>
      <c r="L421" s="93"/>
      <c r="M421" s="93">
        <f>J421+K421</f>
        <v>77200</v>
      </c>
      <c r="N421" s="7">
        <f t="shared" ref="N421:N451" si="97">M421</f>
        <v>77200</v>
      </c>
      <c r="O421" s="1"/>
      <c r="P421" s="1"/>
    </row>
    <row r="422" spans="1:16" ht="25.5" x14ac:dyDescent="0.25">
      <c r="A422" s="1">
        <v>302</v>
      </c>
      <c r="B422" s="1" t="s">
        <v>722</v>
      </c>
      <c r="C422" s="12" t="s">
        <v>720</v>
      </c>
      <c r="D422" s="12" t="s">
        <v>180</v>
      </c>
      <c r="E422" s="13" t="s">
        <v>721</v>
      </c>
      <c r="F422" s="22">
        <v>77200</v>
      </c>
      <c r="G422" s="12" t="s">
        <v>722</v>
      </c>
      <c r="H422" s="1">
        <v>6</v>
      </c>
      <c r="I422" s="93">
        <v>11200</v>
      </c>
      <c r="J422" s="93">
        <v>67200</v>
      </c>
      <c r="K422" s="93">
        <v>10000</v>
      </c>
      <c r="L422" s="93"/>
      <c r="M422" s="93">
        <f>J422+K422</f>
        <v>77200</v>
      </c>
      <c r="N422" s="7">
        <f t="shared" si="97"/>
        <v>77200</v>
      </c>
      <c r="O422" s="1"/>
      <c r="P422" s="1"/>
    </row>
    <row r="423" spans="1:16" ht="25.5" x14ac:dyDescent="0.25">
      <c r="A423" s="1">
        <v>303</v>
      </c>
      <c r="B423" s="1" t="s">
        <v>723</v>
      </c>
      <c r="C423" s="12" t="s">
        <v>720</v>
      </c>
      <c r="D423" s="12" t="s">
        <v>180</v>
      </c>
      <c r="E423" s="13" t="s">
        <v>721</v>
      </c>
      <c r="F423" s="22">
        <v>77200</v>
      </c>
      <c r="G423" s="12" t="s">
        <v>723</v>
      </c>
      <c r="H423" s="1">
        <v>6</v>
      </c>
      <c r="I423" s="93">
        <v>11200</v>
      </c>
      <c r="J423" s="93">
        <v>67200</v>
      </c>
      <c r="K423" s="93">
        <v>10000</v>
      </c>
      <c r="L423" s="93"/>
      <c r="M423" s="93">
        <f>J423+K423</f>
        <v>77200</v>
      </c>
      <c r="N423" s="7">
        <f t="shared" si="97"/>
        <v>77200</v>
      </c>
      <c r="O423" s="1"/>
      <c r="P423" s="1"/>
    </row>
    <row r="424" spans="1:16" ht="25.5" x14ac:dyDescent="0.25">
      <c r="A424" s="1">
        <v>304</v>
      </c>
      <c r="B424" s="1" t="s">
        <v>724</v>
      </c>
      <c r="C424" s="12" t="s">
        <v>720</v>
      </c>
      <c r="D424" s="12" t="s">
        <v>180</v>
      </c>
      <c r="E424" s="13" t="s">
        <v>721</v>
      </c>
      <c r="F424" s="22">
        <v>77200</v>
      </c>
      <c r="G424" s="12" t="s">
        <v>724</v>
      </c>
      <c r="H424" s="1">
        <v>6</v>
      </c>
      <c r="I424" s="93">
        <v>11200</v>
      </c>
      <c r="J424" s="93">
        <v>67200</v>
      </c>
      <c r="K424" s="93">
        <v>10000</v>
      </c>
      <c r="L424" s="93"/>
      <c r="M424" s="93">
        <f>J424+K424</f>
        <v>77200</v>
      </c>
      <c r="N424" s="7">
        <f t="shared" si="97"/>
        <v>77200</v>
      </c>
      <c r="O424" s="1"/>
      <c r="P424" s="1"/>
    </row>
    <row r="425" spans="1:16" ht="25.5" x14ac:dyDescent="0.25">
      <c r="A425" s="1">
        <v>305</v>
      </c>
      <c r="B425" s="1" t="s">
        <v>725</v>
      </c>
      <c r="C425" s="12" t="s">
        <v>726</v>
      </c>
      <c r="D425" s="12" t="s">
        <v>398</v>
      </c>
      <c r="E425" s="13" t="s">
        <v>727</v>
      </c>
      <c r="F425" s="22">
        <v>75075</v>
      </c>
      <c r="G425" s="12" t="s">
        <v>725</v>
      </c>
      <c r="H425" s="1">
        <v>13</v>
      </c>
      <c r="I425" s="93">
        <v>5775</v>
      </c>
      <c r="J425" s="93">
        <f>I425*H425</f>
        <v>75075</v>
      </c>
      <c r="K425" s="93">
        <v>0</v>
      </c>
      <c r="L425" s="93"/>
      <c r="M425" s="93">
        <f t="shared" ref="M425:M451" si="98">J425</f>
        <v>75075</v>
      </c>
      <c r="N425" s="7">
        <f t="shared" si="97"/>
        <v>75075</v>
      </c>
      <c r="O425" s="1"/>
      <c r="P425" s="1"/>
    </row>
    <row r="426" spans="1:16" ht="25.5" x14ac:dyDescent="0.25">
      <c r="A426" s="1">
        <v>306</v>
      </c>
      <c r="B426" s="1" t="s">
        <v>662</v>
      </c>
      <c r="C426" s="12" t="s">
        <v>726</v>
      </c>
      <c r="D426" s="12" t="s">
        <v>398</v>
      </c>
      <c r="E426" s="13" t="s">
        <v>727</v>
      </c>
      <c r="F426" s="22">
        <v>60060</v>
      </c>
      <c r="G426" s="12" t="s">
        <v>662</v>
      </c>
      <c r="H426" s="1">
        <v>13</v>
      </c>
      <c r="I426" s="7">
        <v>4620</v>
      </c>
      <c r="J426" s="7">
        <f t="shared" ref="J426:J451" si="99">H426*I426</f>
        <v>60060</v>
      </c>
      <c r="K426" s="93">
        <v>0</v>
      </c>
      <c r="L426" s="93"/>
      <c r="M426" s="7">
        <f t="shared" si="98"/>
        <v>60060</v>
      </c>
      <c r="N426" s="7">
        <f t="shared" si="97"/>
        <v>60060</v>
      </c>
      <c r="O426" s="7"/>
      <c r="P426" s="1"/>
    </row>
    <row r="427" spans="1:16" ht="25.5" x14ac:dyDescent="0.25">
      <c r="A427" s="1">
        <v>307</v>
      </c>
      <c r="B427" s="1" t="s">
        <v>341</v>
      </c>
      <c r="C427" s="12" t="s">
        <v>726</v>
      </c>
      <c r="D427" s="12" t="s">
        <v>398</v>
      </c>
      <c r="E427" s="13" t="s">
        <v>727</v>
      </c>
      <c r="F427" s="22">
        <v>60060</v>
      </c>
      <c r="G427" s="12" t="s">
        <v>341</v>
      </c>
      <c r="H427" s="1">
        <v>13</v>
      </c>
      <c r="I427" s="7">
        <v>4620</v>
      </c>
      <c r="J427" s="7">
        <f t="shared" si="99"/>
        <v>60060</v>
      </c>
      <c r="K427" s="93">
        <v>0</v>
      </c>
      <c r="L427" s="93"/>
      <c r="M427" s="7">
        <f t="shared" si="98"/>
        <v>60060</v>
      </c>
      <c r="N427" s="7">
        <f t="shared" si="97"/>
        <v>60060</v>
      </c>
      <c r="O427" s="7"/>
      <c r="P427" s="1"/>
    </row>
    <row r="428" spans="1:16" ht="25.5" x14ac:dyDescent="0.25">
      <c r="A428" s="1">
        <v>308</v>
      </c>
      <c r="B428" s="1" t="s">
        <v>338</v>
      </c>
      <c r="C428" s="12" t="s">
        <v>726</v>
      </c>
      <c r="D428" s="12" t="s">
        <v>398</v>
      </c>
      <c r="E428" s="13" t="s">
        <v>727</v>
      </c>
      <c r="F428" s="22">
        <v>60060</v>
      </c>
      <c r="G428" s="12" t="s">
        <v>338</v>
      </c>
      <c r="H428" s="1">
        <v>13</v>
      </c>
      <c r="I428" s="7">
        <v>4620</v>
      </c>
      <c r="J428" s="7">
        <f t="shared" si="99"/>
        <v>60060</v>
      </c>
      <c r="K428" s="93">
        <v>0</v>
      </c>
      <c r="L428" s="93"/>
      <c r="M428" s="7">
        <f t="shared" si="98"/>
        <v>60060</v>
      </c>
      <c r="N428" s="7">
        <f t="shared" si="97"/>
        <v>60060</v>
      </c>
      <c r="O428" s="7"/>
      <c r="P428" s="1"/>
    </row>
    <row r="429" spans="1:16" ht="25.5" x14ac:dyDescent="0.25">
      <c r="A429" s="1">
        <v>309</v>
      </c>
      <c r="B429" s="1" t="s">
        <v>728</v>
      </c>
      <c r="C429" s="12" t="s">
        <v>726</v>
      </c>
      <c r="D429" s="12" t="s">
        <v>398</v>
      </c>
      <c r="E429" s="13" t="s">
        <v>727</v>
      </c>
      <c r="F429" s="22">
        <v>60060</v>
      </c>
      <c r="G429" s="12" t="s">
        <v>728</v>
      </c>
      <c r="H429" s="1">
        <v>13</v>
      </c>
      <c r="I429" s="7">
        <v>4620</v>
      </c>
      <c r="J429" s="7">
        <f t="shared" si="99"/>
        <v>60060</v>
      </c>
      <c r="K429" s="93">
        <v>0</v>
      </c>
      <c r="L429" s="93"/>
      <c r="M429" s="7">
        <f t="shared" si="98"/>
        <v>60060</v>
      </c>
      <c r="N429" s="7">
        <f t="shared" si="97"/>
        <v>60060</v>
      </c>
      <c r="O429" s="7"/>
      <c r="P429" s="1"/>
    </row>
    <row r="430" spans="1:16" ht="25.5" x14ac:dyDescent="0.25">
      <c r="A430" s="1">
        <v>310</v>
      </c>
      <c r="B430" s="1" t="s">
        <v>729</v>
      </c>
      <c r="C430" s="12" t="s">
        <v>726</v>
      </c>
      <c r="D430" s="12" t="s">
        <v>398</v>
      </c>
      <c r="E430" s="13" t="s">
        <v>727</v>
      </c>
      <c r="F430" s="22">
        <v>60060</v>
      </c>
      <c r="G430" s="12" t="s">
        <v>729</v>
      </c>
      <c r="H430" s="1">
        <v>13</v>
      </c>
      <c r="I430" s="7">
        <v>4620</v>
      </c>
      <c r="J430" s="7">
        <f t="shared" si="99"/>
        <v>60060</v>
      </c>
      <c r="K430" s="93">
        <v>0</v>
      </c>
      <c r="L430" s="93"/>
      <c r="M430" s="7">
        <f t="shared" si="98"/>
        <v>60060</v>
      </c>
      <c r="N430" s="7">
        <f t="shared" si="97"/>
        <v>60060</v>
      </c>
      <c r="O430" s="7"/>
      <c r="P430" s="1"/>
    </row>
    <row r="431" spans="1:16" ht="25.5" x14ac:dyDescent="0.25">
      <c r="A431" s="1">
        <v>311</v>
      </c>
      <c r="B431" s="1" t="s">
        <v>730</v>
      </c>
      <c r="C431" s="12" t="s">
        <v>726</v>
      </c>
      <c r="D431" s="12" t="s">
        <v>398</v>
      </c>
      <c r="E431" s="13" t="s">
        <v>727</v>
      </c>
      <c r="F431" s="22">
        <v>60060</v>
      </c>
      <c r="G431" s="12" t="s">
        <v>730</v>
      </c>
      <c r="H431" s="1">
        <v>13</v>
      </c>
      <c r="I431" s="7">
        <v>4620</v>
      </c>
      <c r="J431" s="7">
        <f t="shared" si="99"/>
        <v>60060</v>
      </c>
      <c r="K431" s="93">
        <v>0</v>
      </c>
      <c r="L431" s="93"/>
      <c r="M431" s="7">
        <f t="shared" si="98"/>
        <v>60060</v>
      </c>
      <c r="N431" s="7">
        <f t="shared" si="97"/>
        <v>60060</v>
      </c>
      <c r="O431" s="7"/>
      <c r="P431" s="1"/>
    </row>
    <row r="432" spans="1:16" ht="25.5" x14ac:dyDescent="0.25">
      <c r="A432" s="1">
        <v>312</v>
      </c>
      <c r="B432" s="1" t="s">
        <v>731</v>
      </c>
      <c r="C432" s="12" t="s">
        <v>726</v>
      </c>
      <c r="D432" s="12" t="s">
        <v>398</v>
      </c>
      <c r="E432" s="13" t="s">
        <v>727</v>
      </c>
      <c r="F432" s="22">
        <v>60060</v>
      </c>
      <c r="G432" s="12" t="s">
        <v>731</v>
      </c>
      <c r="H432" s="1">
        <v>13</v>
      </c>
      <c r="I432" s="7">
        <v>4620</v>
      </c>
      <c r="J432" s="7">
        <f t="shared" si="99"/>
        <v>60060</v>
      </c>
      <c r="K432" s="93">
        <v>0</v>
      </c>
      <c r="L432" s="93"/>
      <c r="M432" s="7">
        <f t="shared" si="98"/>
        <v>60060</v>
      </c>
      <c r="N432" s="7">
        <f t="shared" si="97"/>
        <v>60060</v>
      </c>
      <c r="O432" s="7"/>
      <c r="P432" s="1"/>
    </row>
    <row r="433" spans="1:16" ht="25.5" x14ac:dyDescent="0.25">
      <c r="A433" s="1">
        <v>313</v>
      </c>
      <c r="B433" s="1" t="s">
        <v>732</v>
      </c>
      <c r="C433" s="12" t="s">
        <v>726</v>
      </c>
      <c r="D433" s="12" t="s">
        <v>398</v>
      </c>
      <c r="E433" s="13" t="s">
        <v>727</v>
      </c>
      <c r="F433" s="22">
        <v>50050</v>
      </c>
      <c r="G433" s="12" t="s">
        <v>731</v>
      </c>
      <c r="H433" s="1">
        <v>13</v>
      </c>
      <c r="I433" s="7">
        <v>3850</v>
      </c>
      <c r="J433" s="7">
        <f t="shared" si="99"/>
        <v>50050</v>
      </c>
      <c r="K433" s="93">
        <v>0</v>
      </c>
      <c r="L433" s="93"/>
      <c r="M433" s="7">
        <f t="shared" si="98"/>
        <v>50050</v>
      </c>
      <c r="N433" s="7">
        <f t="shared" si="97"/>
        <v>50050</v>
      </c>
      <c r="O433" s="1"/>
      <c r="P433" s="1"/>
    </row>
    <row r="434" spans="1:16" ht="25.5" x14ac:dyDescent="0.25">
      <c r="A434" s="1">
        <v>314</v>
      </c>
      <c r="B434" s="1" t="s">
        <v>725</v>
      </c>
      <c r="C434" s="12" t="s">
        <v>726</v>
      </c>
      <c r="D434" s="12" t="s">
        <v>733</v>
      </c>
      <c r="E434" s="13" t="s">
        <v>734</v>
      </c>
      <c r="F434" s="22">
        <v>88200</v>
      </c>
      <c r="G434" s="12" t="s">
        <v>725</v>
      </c>
      <c r="H434" s="1">
        <v>15</v>
      </c>
      <c r="I434" s="93">
        <v>5880</v>
      </c>
      <c r="J434" s="93">
        <f t="shared" si="99"/>
        <v>88200</v>
      </c>
      <c r="K434" s="93"/>
      <c r="L434" s="93"/>
      <c r="M434" s="93">
        <f t="shared" si="98"/>
        <v>88200</v>
      </c>
      <c r="N434" s="7">
        <f t="shared" si="97"/>
        <v>88200</v>
      </c>
      <c r="O434" s="1"/>
      <c r="P434" s="1"/>
    </row>
    <row r="435" spans="1:16" ht="25.5" x14ac:dyDescent="0.25">
      <c r="A435" s="1">
        <v>315</v>
      </c>
      <c r="B435" s="1" t="s">
        <v>662</v>
      </c>
      <c r="C435" s="12" t="s">
        <v>726</v>
      </c>
      <c r="D435" s="12" t="s">
        <v>733</v>
      </c>
      <c r="E435" s="13" t="s">
        <v>734</v>
      </c>
      <c r="F435" s="22">
        <v>73500</v>
      </c>
      <c r="G435" s="12" t="s">
        <v>662</v>
      </c>
      <c r="H435" s="1">
        <v>15</v>
      </c>
      <c r="I435" s="93">
        <v>4900</v>
      </c>
      <c r="J435" s="93">
        <f t="shared" si="99"/>
        <v>73500</v>
      </c>
      <c r="K435" s="93"/>
      <c r="L435" s="93"/>
      <c r="M435" s="93">
        <f t="shared" si="98"/>
        <v>73500</v>
      </c>
      <c r="N435" s="7">
        <f t="shared" si="97"/>
        <v>73500</v>
      </c>
      <c r="O435" s="1"/>
      <c r="P435" s="1"/>
    </row>
    <row r="436" spans="1:16" ht="25.5" x14ac:dyDescent="0.25">
      <c r="A436" s="1">
        <v>316</v>
      </c>
      <c r="B436" s="1" t="s">
        <v>341</v>
      </c>
      <c r="C436" s="12" t="s">
        <v>726</v>
      </c>
      <c r="D436" s="12" t="s">
        <v>733</v>
      </c>
      <c r="E436" s="13" t="s">
        <v>734</v>
      </c>
      <c r="F436" s="22">
        <v>73500</v>
      </c>
      <c r="G436" s="12" t="s">
        <v>341</v>
      </c>
      <c r="H436" s="1">
        <v>15</v>
      </c>
      <c r="I436" s="93">
        <v>4900</v>
      </c>
      <c r="J436" s="93">
        <f t="shared" si="99"/>
        <v>73500</v>
      </c>
      <c r="K436" s="93"/>
      <c r="L436" s="93"/>
      <c r="M436" s="93">
        <f t="shared" si="98"/>
        <v>73500</v>
      </c>
      <c r="N436" s="7">
        <f t="shared" si="97"/>
        <v>73500</v>
      </c>
      <c r="O436" s="1"/>
      <c r="P436" s="1"/>
    </row>
    <row r="437" spans="1:16" ht="25.5" x14ac:dyDescent="0.25">
      <c r="A437" s="1">
        <v>317</v>
      </c>
      <c r="B437" s="1" t="s">
        <v>338</v>
      </c>
      <c r="C437" s="12" t="s">
        <v>726</v>
      </c>
      <c r="D437" s="12" t="s">
        <v>733</v>
      </c>
      <c r="E437" s="13" t="s">
        <v>734</v>
      </c>
      <c r="F437" s="22">
        <v>73500</v>
      </c>
      <c r="G437" s="12" t="s">
        <v>338</v>
      </c>
      <c r="H437" s="1">
        <v>15</v>
      </c>
      <c r="I437" s="93">
        <v>4900</v>
      </c>
      <c r="J437" s="93">
        <f t="shared" si="99"/>
        <v>73500</v>
      </c>
      <c r="K437" s="93"/>
      <c r="L437" s="93"/>
      <c r="M437" s="93">
        <f t="shared" si="98"/>
        <v>73500</v>
      </c>
      <c r="N437" s="7">
        <f t="shared" si="97"/>
        <v>73500</v>
      </c>
      <c r="O437" s="1"/>
      <c r="P437" s="1"/>
    </row>
    <row r="438" spans="1:16" ht="25.5" x14ac:dyDescent="0.25">
      <c r="A438" s="1">
        <v>318</v>
      </c>
      <c r="B438" s="1" t="s">
        <v>728</v>
      </c>
      <c r="C438" s="12" t="s">
        <v>726</v>
      </c>
      <c r="D438" s="12" t="s">
        <v>733</v>
      </c>
      <c r="E438" s="13" t="s">
        <v>734</v>
      </c>
      <c r="F438" s="22">
        <v>73500</v>
      </c>
      <c r="G438" s="12" t="s">
        <v>728</v>
      </c>
      <c r="H438" s="1">
        <v>15</v>
      </c>
      <c r="I438" s="93">
        <v>4900</v>
      </c>
      <c r="J438" s="93">
        <f t="shared" si="99"/>
        <v>73500</v>
      </c>
      <c r="K438" s="93"/>
      <c r="L438" s="93"/>
      <c r="M438" s="93">
        <f t="shared" si="98"/>
        <v>73500</v>
      </c>
      <c r="N438" s="7">
        <f t="shared" si="97"/>
        <v>73500</v>
      </c>
      <c r="O438" s="1"/>
      <c r="P438" s="1"/>
    </row>
    <row r="439" spans="1:16" ht="25.5" x14ac:dyDescent="0.25">
      <c r="A439" s="1">
        <v>319</v>
      </c>
      <c r="B439" s="1" t="s">
        <v>729</v>
      </c>
      <c r="C439" s="12" t="s">
        <v>726</v>
      </c>
      <c r="D439" s="12" t="s">
        <v>733</v>
      </c>
      <c r="E439" s="13" t="s">
        <v>734</v>
      </c>
      <c r="F439" s="22">
        <v>73500</v>
      </c>
      <c r="G439" s="12" t="s">
        <v>729</v>
      </c>
      <c r="H439" s="1">
        <v>15</v>
      </c>
      <c r="I439" s="93">
        <v>4900</v>
      </c>
      <c r="J439" s="93">
        <f t="shared" si="99"/>
        <v>73500</v>
      </c>
      <c r="K439" s="93"/>
      <c r="L439" s="93"/>
      <c r="M439" s="93">
        <f t="shared" si="98"/>
        <v>73500</v>
      </c>
      <c r="N439" s="7">
        <f t="shared" si="97"/>
        <v>73500</v>
      </c>
      <c r="O439" s="1"/>
      <c r="P439" s="1"/>
    </row>
    <row r="440" spans="1:16" ht="25.5" x14ac:dyDescent="0.25">
      <c r="A440" s="1">
        <v>320</v>
      </c>
      <c r="B440" s="1" t="s">
        <v>730</v>
      </c>
      <c r="C440" s="12" t="s">
        <v>726</v>
      </c>
      <c r="D440" s="12" t="s">
        <v>733</v>
      </c>
      <c r="E440" s="13" t="s">
        <v>734</v>
      </c>
      <c r="F440" s="22">
        <v>73500</v>
      </c>
      <c r="G440" s="12" t="s">
        <v>730</v>
      </c>
      <c r="H440" s="1">
        <v>15</v>
      </c>
      <c r="I440" s="93">
        <v>4900</v>
      </c>
      <c r="J440" s="93">
        <f t="shared" si="99"/>
        <v>73500</v>
      </c>
      <c r="K440" s="93"/>
      <c r="L440" s="93"/>
      <c r="M440" s="93">
        <f t="shared" si="98"/>
        <v>73500</v>
      </c>
      <c r="N440" s="7">
        <f t="shared" si="97"/>
        <v>73500</v>
      </c>
      <c r="O440" s="1"/>
      <c r="P440" s="1"/>
    </row>
    <row r="441" spans="1:16" ht="25.5" x14ac:dyDescent="0.25">
      <c r="A441" s="1">
        <v>321</v>
      </c>
      <c r="B441" s="1" t="s">
        <v>731</v>
      </c>
      <c r="C441" s="12" t="s">
        <v>726</v>
      </c>
      <c r="D441" s="12" t="s">
        <v>733</v>
      </c>
      <c r="E441" s="13" t="s">
        <v>734</v>
      </c>
      <c r="F441" s="22">
        <v>73500</v>
      </c>
      <c r="G441" s="12" t="s">
        <v>731</v>
      </c>
      <c r="H441" s="1">
        <v>15</v>
      </c>
      <c r="I441" s="93">
        <v>4900</v>
      </c>
      <c r="J441" s="93">
        <f t="shared" si="99"/>
        <v>73500</v>
      </c>
      <c r="K441" s="93"/>
      <c r="L441" s="93"/>
      <c r="M441" s="93">
        <f t="shared" si="98"/>
        <v>73500</v>
      </c>
      <c r="N441" s="7">
        <f t="shared" si="97"/>
        <v>73500</v>
      </c>
      <c r="O441" s="1"/>
      <c r="P441" s="1"/>
    </row>
    <row r="442" spans="1:16" ht="25.5" x14ac:dyDescent="0.25">
      <c r="A442" s="1">
        <v>322</v>
      </c>
      <c r="B442" s="1" t="s">
        <v>274</v>
      </c>
      <c r="C442" s="12" t="s">
        <v>726</v>
      </c>
      <c r="D442" s="12" t="s">
        <v>733</v>
      </c>
      <c r="E442" s="13" t="s">
        <v>734</v>
      </c>
      <c r="F442" s="22">
        <v>73500</v>
      </c>
      <c r="G442" s="12" t="s">
        <v>274</v>
      </c>
      <c r="H442" s="1">
        <v>15</v>
      </c>
      <c r="I442" s="93">
        <v>4900</v>
      </c>
      <c r="J442" s="93">
        <f t="shared" si="99"/>
        <v>73500</v>
      </c>
      <c r="K442" s="93"/>
      <c r="L442" s="93"/>
      <c r="M442" s="93">
        <f t="shared" si="98"/>
        <v>73500</v>
      </c>
      <c r="N442" s="7">
        <f t="shared" si="97"/>
        <v>73500</v>
      </c>
      <c r="O442" s="1"/>
      <c r="P442" s="1"/>
    </row>
    <row r="443" spans="1:16" ht="25.5" x14ac:dyDescent="0.25">
      <c r="A443" s="1">
        <v>323</v>
      </c>
      <c r="B443" s="1" t="s">
        <v>735</v>
      </c>
      <c r="C443" s="12" t="s">
        <v>726</v>
      </c>
      <c r="D443" s="12" t="s">
        <v>733</v>
      </c>
      <c r="E443" s="13" t="s">
        <v>734</v>
      </c>
      <c r="F443" s="22">
        <v>73500</v>
      </c>
      <c r="G443" s="12" t="s">
        <v>735</v>
      </c>
      <c r="H443" s="1">
        <v>15</v>
      </c>
      <c r="I443" s="93">
        <v>4900</v>
      </c>
      <c r="J443" s="93">
        <f t="shared" si="99"/>
        <v>73500</v>
      </c>
      <c r="K443" s="93"/>
      <c r="L443" s="93"/>
      <c r="M443" s="93">
        <f t="shared" si="98"/>
        <v>73500</v>
      </c>
      <c r="N443" s="7">
        <f t="shared" si="97"/>
        <v>73500</v>
      </c>
      <c r="O443" s="1"/>
      <c r="P443" s="1"/>
    </row>
    <row r="444" spans="1:16" ht="25.5" x14ac:dyDescent="0.25">
      <c r="A444" s="1">
        <v>324</v>
      </c>
      <c r="B444" s="1" t="s">
        <v>736</v>
      </c>
      <c r="C444" s="12" t="s">
        <v>726</v>
      </c>
      <c r="D444" s="12" t="s">
        <v>733</v>
      </c>
      <c r="E444" s="13" t="s">
        <v>734</v>
      </c>
      <c r="F444" s="22">
        <v>73500</v>
      </c>
      <c r="G444" s="12" t="s">
        <v>736</v>
      </c>
      <c r="H444" s="1">
        <v>15</v>
      </c>
      <c r="I444" s="93">
        <v>4900</v>
      </c>
      <c r="J444" s="93">
        <f t="shared" si="99"/>
        <v>73500</v>
      </c>
      <c r="K444" s="93"/>
      <c r="L444" s="93"/>
      <c r="M444" s="93">
        <f t="shared" si="98"/>
        <v>73500</v>
      </c>
      <c r="N444" s="7">
        <f t="shared" si="97"/>
        <v>73500</v>
      </c>
      <c r="O444" s="1"/>
      <c r="P444" s="1"/>
    </row>
    <row r="445" spans="1:16" ht="25.5" x14ac:dyDescent="0.25">
      <c r="A445" s="1">
        <v>325</v>
      </c>
      <c r="B445" s="1" t="s">
        <v>704</v>
      </c>
      <c r="C445" s="12" t="s">
        <v>726</v>
      </c>
      <c r="D445" s="12" t="s">
        <v>733</v>
      </c>
      <c r="E445" s="13" t="s">
        <v>734</v>
      </c>
      <c r="F445" s="22">
        <v>58800</v>
      </c>
      <c r="G445" s="12" t="s">
        <v>704</v>
      </c>
      <c r="H445" s="1">
        <v>15</v>
      </c>
      <c r="I445" s="93">
        <v>3920</v>
      </c>
      <c r="J445" s="93">
        <f t="shared" si="99"/>
        <v>58800</v>
      </c>
      <c r="K445" s="93"/>
      <c r="L445" s="93"/>
      <c r="M445" s="93">
        <f t="shared" si="98"/>
        <v>58800</v>
      </c>
      <c r="N445" s="7">
        <f t="shared" si="97"/>
        <v>58800</v>
      </c>
      <c r="O445" s="1"/>
      <c r="P445" s="1"/>
    </row>
    <row r="446" spans="1:16" ht="25.5" x14ac:dyDescent="0.25">
      <c r="A446" s="1">
        <v>326</v>
      </c>
      <c r="B446" s="1" t="s">
        <v>608</v>
      </c>
      <c r="C446" s="12" t="s">
        <v>726</v>
      </c>
      <c r="D446" s="12" t="s">
        <v>733</v>
      </c>
      <c r="E446" s="13" t="s">
        <v>734</v>
      </c>
      <c r="F446" s="22">
        <v>58800</v>
      </c>
      <c r="G446" s="12" t="s">
        <v>608</v>
      </c>
      <c r="H446" s="1">
        <v>15</v>
      </c>
      <c r="I446" s="93">
        <v>3920</v>
      </c>
      <c r="J446" s="93">
        <f t="shared" si="99"/>
        <v>58800</v>
      </c>
      <c r="K446" s="93"/>
      <c r="L446" s="93"/>
      <c r="M446" s="93">
        <f t="shared" si="98"/>
        <v>58800</v>
      </c>
      <c r="N446" s="7">
        <f t="shared" si="97"/>
        <v>58800</v>
      </c>
      <c r="O446" s="1"/>
      <c r="P446" s="1"/>
    </row>
    <row r="447" spans="1:16" ht="25.5" x14ac:dyDescent="0.25">
      <c r="A447" s="1">
        <v>327</v>
      </c>
      <c r="B447" s="1" t="s">
        <v>732</v>
      </c>
      <c r="C447" s="12" t="s">
        <v>726</v>
      </c>
      <c r="D447" s="12" t="s">
        <v>733</v>
      </c>
      <c r="E447" s="13" t="s">
        <v>734</v>
      </c>
      <c r="F447" s="22">
        <v>58800</v>
      </c>
      <c r="G447" s="12" t="s">
        <v>732</v>
      </c>
      <c r="H447" s="1">
        <v>15</v>
      </c>
      <c r="I447" s="93">
        <v>3920</v>
      </c>
      <c r="J447" s="93">
        <f t="shared" si="99"/>
        <v>58800</v>
      </c>
      <c r="K447" s="93"/>
      <c r="L447" s="93"/>
      <c r="M447" s="93">
        <f t="shared" si="98"/>
        <v>58800</v>
      </c>
      <c r="N447" s="7">
        <f t="shared" si="97"/>
        <v>58800</v>
      </c>
      <c r="O447" s="1"/>
      <c r="P447" s="1"/>
    </row>
    <row r="448" spans="1:16" ht="25.5" x14ac:dyDescent="0.25">
      <c r="A448" s="1">
        <v>328</v>
      </c>
      <c r="B448" s="1" t="s">
        <v>737</v>
      </c>
      <c r="C448" s="12" t="s">
        <v>726</v>
      </c>
      <c r="D448" s="12" t="s">
        <v>733</v>
      </c>
      <c r="E448" s="13" t="s">
        <v>734</v>
      </c>
      <c r="F448" s="22">
        <v>73500</v>
      </c>
      <c r="G448" s="12" t="s">
        <v>737</v>
      </c>
      <c r="H448" s="1">
        <v>15</v>
      </c>
      <c r="I448" s="93">
        <v>4900</v>
      </c>
      <c r="J448" s="93">
        <f t="shared" si="99"/>
        <v>73500</v>
      </c>
      <c r="K448" s="93"/>
      <c r="L448" s="93"/>
      <c r="M448" s="93">
        <f t="shared" si="98"/>
        <v>73500</v>
      </c>
      <c r="N448" s="7">
        <f t="shared" si="97"/>
        <v>73500</v>
      </c>
      <c r="O448" s="1"/>
      <c r="P448" s="1"/>
    </row>
    <row r="449" spans="1:16" ht="25.5" x14ac:dyDescent="0.25">
      <c r="A449" s="1">
        <v>329</v>
      </c>
      <c r="B449" s="1" t="s">
        <v>738</v>
      </c>
      <c r="C449" s="12" t="s">
        <v>726</v>
      </c>
      <c r="D449" s="12" t="s">
        <v>733</v>
      </c>
      <c r="E449" s="13" t="s">
        <v>734</v>
      </c>
      <c r="F449" s="22">
        <v>73500</v>
      </c>
      <c r="G449" s="12" t="s">
        <v>738</v>
      </c>
      <c r="H449" s="1">
        <v>15</v>
      </c>
      <c r="I449" s="93">
        <v>4900</v>
      </c>
      <c r="J449" s="93">
        <f t="shared" si="99"/>
        <v>73500</v>
      </c>
      <c r="K449" s="93"/>
      <c r="L449" s="93"/>
      <c r="M449" s="93">
        <f t="shared" si="98"/>
        <v>73500</v>
      </c>
      <c r="N449" s="7">
        <f t="shared" si="97"/>
        <v>73500</v>
      </c>
      <c r="O449" s="1"/>
      <c r="P449" s="1"/>
    </row>
    <row r="450" spans="1:16" ht="25.5" x14ac:dyDescent="0.25">
      <c r="A450" s="1">
        <v>330</v>
      </c>
      <c r="B450" s="1" t="s">
        <v>739</v>
      </c>
      <c r="C450" s="12" t="s">
        <v>726</v>
      </c>
      <c r="D450" s="12" t="s">
        <v>733</v>
      </c>
      <c r="E450" s="13" t="s">
        <v>734</v>
      </c>
      <c r="F450" s="22">
        <v>88200</v>
      </c>
      <c r="G450" s="12" t="s">
        <v>739</v>
      </c>
      <c r="H450" s="1">
        <v>15</v>
      </c>
      <c r="I450" s="93">
        <v>5880</v>
      </c>
      <c r="J450" s="93">
        <f t="shared" si="99"/>
        <v>88200</v>
      </c>
      <c r="K450" s="93"/>
      <c r="L450" s="93"/>
      <c r="M450" s="93">
        <f t="shared" si="98"/>
        <v>88200</v>
      </c>
      <c r="N450" s="7">
        <f t="shared" si="97"/>
        <v>88200</v>
      </c>
      <c r="O450" s="1"/>
      <c r="P450" s="1"/>
    </row>
    <row r="451" spans="1:16" ht="25.5" x14ac:dyDescent="0.25">
      <c r="A451" s="1">
        <v>331</v>
      </c>
      <c r="B451" s="1" t="s">
        <v>350</v>
      </c>
      <c r="C451" s="12" t="s">
        <v>726</v>
      </c>
      <c r="D451" s="12" t="s">
        <v>733</v>
      </c>
      <c r="E451" s="13" t="s">
        <v>734</v>
      </c>
      <c r="F451" s="22">
        <v>58800</v>
      </c>
      <c r="G451" s="12" t="s">
        <v>350</v>
      </c>
      <c r="H451" s="1">
        <v>15</v>
      </c>
      <c r="I451" s="93">
        <v>3920</v>
      </c>
      <c r="J451" s="93">
        <f t="shared" si="99"/>
        <v>58800</v>
      </c>
      <c r="K451" s="93"/>
      <c r="L451" s="93"/>
      <c r="M451" s="93">
        <f t="shared" si="98"/>
        <v>58800</v>
      </c>
      <c r="N451" s="7">
        <f t="shared" si="97"/>
        <v>58800</v>
      </c>
      <c r="O451" s="1"/>
      <c r="P451" s="1"/>
    </row>
    <row r="452" spans="1:16" x14ac:dyDescent="0.25">
      <c r="A452" s="455" t="s">
        <v>217</v>
      </c>
      <c r="B452" s="455"/>
      <c r="C452" s="64"/>
      <c r="D452" s="64"/>
      <c r="E452" s="113"/>
      <c r="F452" s="24"/>
      <c r="G452" s="64"/>
      <c r="H452" s="112"/>
      <c r="I452" s="111">
        <f>SUM(I421:I451)</f>
        <v>173005</v>
      </c>
      <c r="J452" s="111">
        <f t="shared" ref="J452:O452" si="100">SUM(J421:J451)</f>
        <v>2107945</v>
      </c>
      <c r="K452" s="111">
        <f t="shared" si="100"/>
        <v>40000</v>
      </c>
      <c r="L452" s="111"/>
      <c r="M452" s="111">
        <f>SUM(M421:M451)</f>
        <v>2147945</v>
      </c>
      <c r="N452" s="10">
        <f t="shared" si="100"/>
        <v>2147945</v>
      </c>
      <c r="O452" s="111">
        <f t="shared" si="100"/>
        <v>0</v>
      </c>
      <c r="P452" s="1"/>
    </row>
    <row r="453" spans="1:16" x14ac:dyDescent="0.25">
      <c r="A453" s="455"/>
      <c r="B453" s="455"/>
      <c r="C453" s="12"/>
      <c r="D453" s="12"/>
      <c r="E453" s="13"/>
      <c r="F453" s="22"/>
      <c r="G453" s="12"/>
      <c r="H453" s="1"/>
      <c r="I453" s="93"/>
      <c r="J453" s="93"/>
      <c r="K453" s="93"/>
      <c r="L453" s="93"/>
      <c r="M453" s="114">
        <f>M452+M418+M275</f>
        <v>12581590</v>
      </c>
      <c r="N453" s="7"/>
      <c r="O453" s="1"/>
      <c r="P453" s="1"/>
    </row>
    <row r="454" spans="1:16" ht="15.75" x14ac:dyDescent="0.25">
      <c r="A454" s="496" t="s">
        <v>1761</v>
      </c>
      <c r="B454" s="497"/>
      <c r="C454" s="497"/>
      <c r="D454" s="497"/>
      <c r="E454" s="497"/>
      <c r="F454" s="497"/>
      <c r="G454" s="497"/>
      <c r="H454" s="497"/>
      <c r="I454" s="497"/>
      <c r="J454" s="497"/>
      <c r="K454" s="497"/>
      <c r="L454" s="497"/>
      <c r="M454" s="497"/>
      <c r="N454" s="497"/>
      <c r="O454" s="497"/>
      <c r="P454" s="498"/>
    </row>
    <row r="455" spans="1:16" ht="25.5" x14ac:dyDescent="0.25">
      <c r="A455" s="2" t="s">
        <v>322</v>
      </c>
      <c r="B455" s="2" t="s">
        <v>323</v>
      </c>
      <c r="C455" s="2" t="s">
        <v>324</v>
      </c>
      <c r="D455" s="2" t="s">
        <v>325</v>
      </c>
      <c r="E455" s="2" t="s">
        <v>326</v>
      </c>
      <c r="F455" s="23" t="s">
        <v>327</v>
      </c>
      <c r="G455" s="3" t="s">
        <v>112</v>
      </c>
      <c r="H455" s="2" t="s">
        <v>115</v>
      </c>
      <c r="I455" s="4" t="s">
        <v>116</v>
      </c>
      <c r="J455" s="4" t="s">
        <v>117</v>
      </c>
      <c r="K455" s="5" t="s">
        <v>328</v>
      </c>
      <c r="L455" s="5" t="s">
        <v>329</v>
      </c>
      <c r="M455" s="5" t="s">
        <v>330</v>
      </c>
      <c r="N455" s="5" t="s">
        <v>331</v>
      </c>
      <c r="O455" s="6" t="s">
        <v>160</v>
      </c>
      <c r="P455" s="1"/>
    </row>
    <row r="456" spans="1:16" x14ac:dyDescent="0.25">
      <c r="A456" s="1">
        <v>332</v>
      </c>
      <c r="B456" s="1" t="s">
        <v>332</v>
      </c>
      <c r="C456" s="1" t="s">
        <v>333</v>
      </c>
      <c r="D456" s="1" t="s">
        <v>334</v>
      </c>
      <c r="E456" s="1" t="s">
        <v>335</v>
      </c>
      <c r="F456" s="22">
        <v>36000</v>
      </c>
      <c r="G456" s="12" t="s">
        <v>332</v>
      </c>
      <c r="H456" s="1">
        <v>12</v>
      </c>
      <c r="I456" s="7">
        <v>3000</v>
      </c>
      <c r="J456" s="7">
        <f>H456*I456</f>
        <v>36000</v>
      </c>
      <c r="K456" s="7">
        <v>0</v>
      </c>
      <c r="L456" s="7">
        <v>0</v>
      </c>
      <c r="M456" s="7">
        <f>J456+K456+L456</f>
        <v>36000</v>
      </c>
      <c r="N456" s="7">
        <f>M456</f>
        <v>36000</v>
      </c>
      <c r="O456" s="7"/>
      <c r="P456" s="1"/>
    </row>
    <row r="457" spans="1:16" x14ac:dyDescent="0.25">
      <c r="A457" s="1">
        <v>333</v>
      </c>
      <c r="B457" s="1" t="s">
        <v>336</v>
      </c>
      <c r="C457" s="1" t="s">
        <v>333</v>
      </c>
      <c r="D457" s="1" t="s">
        <v>334</v>
      </c>
      <c r="E457" s="1" t="s">
        <v>335</v>
      </c>
      <c r="F457" s="22">
        <v>36000</v>
      </c>
      <c r="G457" s="12" t="s">
        <v>336</v>
      </c>
      <c r="H457" s="1">
        <v>12</v>
      </c>
      <c r="I457" s="7">
        <v>3000</v>
      </c>
      <c r="J457" s="7">
        <f>H457*I457</f>
        <v>36000</v>
      </c>
      <c r="K457" s="7">
        <v>0</v>
      </c>
      <c r="L457" s="7">
        <v>0</v>
      </c>
      <c r="M457" s="7">
        <f t="shared" ref="M457:M520" si="101">J457+K457+L457</f>
        <v>36000</v>
      </c>
      <c r="N457" s="7">
        <f t="shared" ref="N457:N520" si="102">M457</f>
        <v>36000</v>
      </c>
      <c r="O457" s="7"/>
      <c r="P457" s="1"/>
    </row>
    <row r="458" spans="1:16" x14ac:dyDescent="0.25">
      <c r="A458" s="1">
        <v>334</v>
      </c>
      <c r="B458" s="1" t="s">
        <v>337</v>
      </c>
      <c r="C458" s="1" t="s">
        <v>333</v>
      </c>
      <c r="D458" s="1" t="s">
        <v>334</v>
      </c>
      <c r="E458" s="1" t="s">
        <v>335</v>
      </c>
      <c r="F458" s="22">
        <v>30000</v>
      </c>
      <c r="G458" s="12" t="s">
        <v>337</v>
      </c>
      <c r="H458" s="1">
        <v>10</v>
      </c>
      <c r="I458" s="7">
        <v>3000</v>
      </c>
      <c r="J458" s="7">
        <f>H458*I458</f>
        <v>30000</v>
      </c>
      <c r="K458" s="7">
        <v>0</v>
      </c>
      <c r="L458" s="7">
        <v>0</v>
      </c>
      <c r="M458" s="7">
        <f t="shared" si="101"/>
        <v>30000</v>
      </c>
      <c r="N458" s="7">
        <f t="shared" si="102"/>
        <v>30000</v>
      </c>
      <c r="O458" s="7"/>
      <c r="P458" s="1"/>
    </row>
    <row r="459" spans="1:16" ht="25.5" x14ac:dyDescent="0.25">
      <c r="A459" s="1">
        <v>335</v>
      </c>
      <c r="B459" s="1" t="s">
        <v>338</v>
      </c>
      <c r="C459" s="1" t="s">
        <v>333</v>
      </c>
      <c r="D459" s="1" t="s">
        <v>334</v>
      </c>
      <c r="E459" s="1" t="s">
        <v>335</v>
      </c>
      <c r="F459" s="22">
        <v>30000</v>
      </c>
      <c r="G459" s="12" t="s">
        <v>338</v>
      </c>
      <c r="H459" s="1">
        <v>10</v>
      </c>
      <c r="I459" s="7">
        <v>3000</v>
      </c>
      <c r="J459" s="7">
        <f>H459*I459</f>
        <v>30000</v>
      </c>
      <c r="K459" s="7">
        <v>0</v>
      </c>
      <c r="L459" s="7">
        <v>0</v>
      </c>
      <c r="M459" s="7">
        <f t="shared" si="101"/>
        <v>30000</v>
      </c>
      <c r="N459" s="7">
        <f t="shared" si="102"/>
        <v>30000</v>
      </c>
      <c r="O459" s="7"/>
      <c r="P459" s="1"/>
    </row>
    <row r="460" spans="1:16" x14ac:dyDescent="0.25">
      <c r="A460" s="1">
        <v>336</v>
      </c>
      <c r="B460" s="1" t="s">
        <v>339</v>
      </c>
      <c r="C460" s="1" t="s">
        <v>333</v>
      </c>
      <c r="D460" s="1" t="s">
        <v>334</v>
      </c>
      <c r="E460" s="1" t="s">
        <v>335</v>
      </c>
      <c r="F460" s="22">
        <v>36000</v>
      </c>
      <c r="G460" s="12" t="s">
        <v>339</v>
      </c>
      <c r="H460" s="1">
        <v>12</v>
      </c>
      <c r="I460" s="7">
        <v>3000</v>
      </c>
      <c r="J460" s="7">
        <f t="shared" ref="J460:J485" si="103">I460*H460</f>
        <v>36000</v>
      </c>
      <c r="K460" s="7">
        <v>0</v>
      </c>
      <c r="L460" s="7">
        <v>0</v>
      </c>
      <c r="M460" s="7">
        <f t="shared" si="101"/>
        <v>36000</v>
      </c>
      <c r="N460" s="7">
        <f t="shared" si="102"/>
        <v>36000</v>
      </c>
      <c r="O460" s="7"/>
      <c r="P460" s="1"/>
    </row>
    <row r="461" spans="1:16" x14ac:dyDescent="0.25">
      <c r="A461" s="1">
        <v>337</v>
      </c>
      <c r="B461" s="1" t="s">
        <v>340</v>
      </c>
      <c r="C461" s="1" t="s">
        <v>333</v>
      </c>
      <c r="D461" s="1" t="s">
        <v>334</v>
      </c>
      <c r="E461" s="1" t="s">
        <v>335</v>
      </c>
      <c r="F461" s="22">
        <v>36000</v>
      </c>
      <c r="G461" s="12" t="s">
        <v>340</v>
      </c>
      <c r="H461" s="1">
        <v>12</v>
      </c>
      <c r="I461" s="7">
        <v>3000</v>
      </c>
      <c r="J461" s="7">
        <f t="shared" si="103"/>
        <v>36000</v>
      </c>
      <c r="K461" s="7">
        <v>0</v>
      </c>
      <c r="L461" s="7">
        <v>0</v>
      </c>
      <c r="M461" s="7">
        <f t="shared" si="101"/>
        <v>36000</v>
      </c>
      <c r="N461" s="7">
        <f t="shared" si="102"/>
        <v>36000</v>
      </c>
      <c r="O461" s="7"/>
      <c r="P461" s="1"/>
    </row>
    <row r="462" spans="1:16" ht="25.5" x14ac:dyDescent="0.25">
      <c r="A462" s="1">
        <v>338</v>
      </c>
      <c r="B462" s="1" t="s">
        <v>341</v>
      </c>
      <c r="C462" s="1" t="s">
        <v>333</v>
      </c>
      <c r="D462" s="1" t="s">
        <v>334</v>
      </c>
      <c r="E462" s="1" t="s">
        <v>335</v>
      </c>
      <c r="F462" s="22">
        <v>30000</v>
      </c>
      <c r="G462" s="12" t="s">
        <v>341</v>
      </c>
      <c r="H462" s="1">
        <v>10</v>
      </c>
      <c r="I462" s="7">
        <v>3000</v>
      </c>
      <c r="J462" s="7">
        <f t="shared" si="103"/>
        <v>30000</v>
      </c>
      <c r="K462" s="7">
        <v>0</v>
      </c>
      <c r="L462" s="7">
        <v>0</v>
      </c>
      <c r="M462" s="7">
        <f t="shared" si="101"/>
        <v>30000</v>
      </c>
      <c r="N462" s="7">
        <f t="shared" si="102"/>
        <v>30000</v>
      </c>
      <c r="O462" s="7"/>
      <c r="P462" s="1"/>
    </row>
    <row r="463" spans="1:16" ht="25.5" x14ac:dyDescent="0.25">
      <c r="A463" s="1">
        <v>339</v>
      </c>
      <c r="B463" s="1" t="s">
        <v>245</v>
      </c>
      <c r="C463" s="1" t="s">
        <v>333</v>
      </c>
      <c r="D463" s="1" t="s">
        <v>334</v>
      </c>
      <c r="E463" s="1" t="s">
        <v>335</v>
      </c>
      <c r="F463" s="22">
        <v>36000</v>
      </c>
      <c r="G463" s="12" t="s">
        <v>245</v>
      </c>
      <c r="H463" s="1">
        <v>12</v>
      </c>
      <c r="I463" s="7">
        <v>3000</v>
      </c>
      <c r="J463" s="7">
        <f t="shared" si="103"/>
        <v>36000</v>
      </c>
      <c r="K463" s="7">
        <v>0</v>
      </c>
      <c r="L463" s="7">
        <v>0</v>
      </c>
      <c r="M463" s="7">
        <f t="shared" si="101"/>
        <v>36000</v>
      </c>
      <c r="N463" s="7">
        <f t="shared" si="102"/>
        <v>36000</v>
      </c>
      <c r="O463" s="7"/>
      <c r="P463" s="1"/>
    </row>
    <row r="464" spans="1:16" ht="25.5" x14ac:dyDescent="0.25">
      <c r="A464" s="1">
        <v>340</v>
      </c>
      <c r="B464" s="1" t="s">
        <v>342</v>
      </c>
      <c r="C464" s="1" t="s">
        <v>333</v>
      </c>
      <c r="D464" s="1" t="s">
        <v>334</v>
      </c>
      <c r="E464" s="1" t="s">
        <v>335</v>
      </c>
      <c r="F464" s="22">
        <v>36000</v>
      </c>
      <c r="G464" s="12" t="s">
        <v>342</v>
      </c>
      <c r="H464" s="1">
        <v>12</v>
      </c>
      <c r="I464" s="7">
        <v>3000</v>
      </c>
      <c r="J464" s="7">
        <f t="shared" si="103"/>
        <v>36000</v>
      </c>
      <c r="K464" s="7">
        <v>0</v>
      </c>
      <c r="L464" s="7">
        <v>0</v>
      </c>
      <c r="M464" s="7">
        <f t="shared" si="101"/>
        <v>36000</v>
      </c>
      <c r="N464" s="7">
        <f t="shared" si="102"/>
        <v>36000</v>
      </c>
      <c r="O464" s="7"/>
      <c r="P464" s="1"/>
    </row>
    <row r="465" spans="1:16" ht="25.5" x14ac:dyDescent="0.25">
      <c r="A465" s="1">
        <v>341</v>
      </c>
      <c r="B465" s="1" t="s">
        <v>343</v>
      </c>
      <c r="C465" s="1" t="s">
        <v>333</v>
      </c>
      <c r="D465" s="1" t="s">
        <v>334</v>
      </c>
      <c r="E465" s="1" t="s">
        <v>335</v>
      </c>
      <c r="F465" s="22">
        <v>30000</v>
      </c>
      <c r="G465" s="12" t="s">
        <v>343</v>
      </c>
      <c r="H465" s="1">
        <v>10</v>
      </c>
      <c r="I465" s="7">
        <v>3000</v>
      </c>
      <c r="J465" s="7">
        <f t="shared" si="103"/>
        <v>30000</v>
      </c>
      <c r="K465" s="7">
        <v>0</v>
      </c>
      <c r="L465" s="7">
        <v>0</v>
      </c>
      <c r="M465" s="7">
        <f t="shared" si="101"/>
        <v>30000</v>
      </c>
      <c r="N465" s="7">
        <f t="shared" si="102"/>
        <v>30000</v>
      </c>
      <c r="O465" s="7"/>
      <c r="P465" s="1"/>
    </row>
    <row r="466" spans="1:16" x14ac:dyDescent="0.25">
      <c r="A466" s="1">
        <v>342</v>
      </c>
      <c r="B466" s="1" t="s">
        <v>344</v>
      </c>
      <c r="C466" s="1" t="s">
        <v>333</v>
      </c>
      <c r="D466" s="1" t="s">
        <v>334</v>
      </c>
      <c r="E466" s="1" t="s">
        <v>335</v>
      </c>
      <c r="F466" s="22">
        <v>30000</v>
      </c>
      <c r="G466" s="12" t="s">
        <v>344</v>
      </c>
      <c r="H466" s="1">
        <v>10</v>
      </c>
      <c r="I466" s="7">
        <v>3000</v>
      </c>
      <c r="J466" s="7">
        <f t="shared" si="103"/>
        <v>30000</v>
      </c>
      <c r="K466" s="7">
        <v>0</v>
      </c>
      <c r="L466" s="7">
        <v>0</v>
      </c>
      <c r="M466" s="7">
        <f t="shared" si="101"/>
        <v>30000</v>
      </c>
      <c r="N466" s="7">
        <f t="shared" si="102"/>
        <v>30000</v>
      </c>
      <c r="O466" s="7"/>
      <c r="P466" s="1"/>
    </row>
    <row r="467" spans="1:16" x14ac:dyDescent="0.25">
      <c r="A467" s="1">
        <v>343</v>
      </c>
      <c r="B467" s="1" t="s">
        <v>345</v>
      </c>
      <c r="C467" s="1" t="s">
        <v>333</v>
      </c>
      <c r="D467" s="1" t="s">
        <v>334</v>
      </c>
      <c r="E467" s="1" t="s">
        <v>335</v>
      </c>
      <c r="F467" s="22">
        <v>36000</v>
      </c>
      <c r="G467" s="12" t="s">
        <v>345</v>
      </c>
      <c r="H467" s="1">
        <v>12</v>
      </c>
      <c r="I467" s="7">
        <v>3000</v>
      </c>
      <c r="J467" s="7">
        <f t="shared" si="103"/>
        <v>36000</v>
      </c>
      <c r="K467" s="7">
        <v>0</v>
      </c>
      <c r="L467" s="7">
        <v>0</v>
      </c>
      <c r="M467" s="7">
        <f t="shared" si="101"/>
        <v>36000</v>
      </c>
      <c r="N467" s="7">
        <f t="shared" si="102"/>
        <v>36000</v>
      </c>
      <c r="O467" s="7"/>
      <c r="P467" s="1"/>
    </row>
    <row r="468" spans="1:16" ht="25.5" x14ac:dyDescent="0.25">
      <c r="A468" s="1">
        <v>344</v>
      </c>
      <c r="B468" s="1" t="s">
        <v>346</v>
      </c>
      <c r="C468" s="1" t="s">
        <v>333</v>
      </c>
      <c r="D468" s="1" t="s">
        <v>334</v>
      </c>
      <c r="E468" s="1" t="s">
        <v>335</v>
      </c>
      <c r="F468" s="22">
        <v>36000</v>
      </c>
      <c r="G468" s="12" t="s">
        <v>346</v>
      </c>
      <c r="H468" s="1">
        <v>12</v>
      </c>
      <c r="I468" s="7">
        <v>3000</v>
      </c>
      <c r="J468" s="7">
        <f t="shared" si="103"/>
        <v>36000</v>
      </c>
      <c r="K468" s="7">
        <v>0</v>
      </c>
      <c r="L468" s="7">
        <v>0</v>
      </c>
      <c r="M468" s="7">
        <f t="shared" si="101"/>
        <v>36000</v>
      </c>
      <c r="N468" s="7">
        <f t="shared" si="102"/>
        <v>36000</v>
      </c>
      <c r="O468" s="7"/>
      <c r="P468" s="1"/>
    </row>
    <row r="469" spans="1:16" ht="25.5" x14ac:dyDescent="0.25">
      <c r="A469" s="1">
        <v>345</v>
      </c>
      <c r="B469" s="1" t="s">
        <v>347</v>
      </c>
      <c r="C469" s="1" t="s">
        <v>333</v>
      </c>
      <c r="D469" s="1" t="s">
        <v>334</v>
      </c>
      <c r="E469" s="1" t="s">
        <v>335</v>
      </c>
      <c r="F469" s="22">
        <v>9000</v>
      </c>
      <c r="G469" s="12" t="s">
        <v>347</v>
      </c>
      <c r="H469" s="1">
        <v>3</v>
      </c>
      <c r="I469" s="7">
        <v>3000</v>
      </c>
      <c r="J469" s="7">
        <f t="shared" si="103"/>
        <v>9000</v>
      </c>
      <c r="K469" s="7">
        <v>0</v>
      </c>
      <c r="L469" s="7">
        <v>0</v>
      </c>
      <c r="M469" s="7">
        <f t="shared" si="101"/>
        <v>9000</v>
      </c>
      <c r="N469" s="7">
        <f t="shared" si="102"/>
        <v>9000</v>
      </c>
      <c r="O469" s="7"/>
      <c r="P469" s="1"/>
    </row>
    <row r="470" spans="1:16" x14ac:dyDescent="0.25">
      <c r="A470" s="1">
        <v>346</v>
      </c>
      <c r="B470" s="1" t="s">
        <v>348</v>
      </c>
      <c r="C470" s="1" t="s">
        <v>333</v>
      </c>
      <c r="D470" s="1" t="s">
        <v>334</v>
      </c>
      <c r="E470" s="1" t="s">
        <v>335</v>
      </c>
      <c r="F470" s="22">
        <v>30000</v>
      </c>
      <c r="G470" s="12" t="s">
        <v>348</v>
      </c>
      <c r="H470" s="1">
        <v>10</v>
      </c>
      <c r="I470" s="7">
        <v>3000</v>
      </c>
      <c r="J470" s="7">
        <f t="shared" si="103"/>
        <v>30000</v>
      </c>
      <c r="K470" s="7">
        <v>0</v>
      </c>
      <c r="L470" s="7">
        <v>0</v>
      </c>
      <c r="M470" s="7">
        <f t="shared" si="101"/>
        <v>30000</v>
      </c>
      <c r="N470" s="7">
        <f t="shared" si="102"/>
        <v>30000</v>
      </c>
      <c r="O470" s="7"/>
      <c r="P470" s="1"/>
    </row>
    <row r="471" spans="1:16" ht="25.5" x14ac:dyDescent="0.25">
      <c r="A471" s="1">
        <v>347</v>
      </c>
      <c r="B471" s="1" t="s">
        <v>349</v>
      </c>
      <c r="C471" s="1" t="s">
        <v>333</v>
      </c>
      <c r="D471" s="1" t="s">
        <v>334</v>
      </c>
      <c r="E471" s="1" t="s">
        <v>335</v>
      </c>
      <c r="F471" s="22">
        <v>36000</v>
      </c>
      <c r="G471" s="12" t="s">
        <v>349</v>
      </c>
      <c r="H471" s="1">
        <v>12</v>
      </c>
      <c r="I471" s="7">
        <v>3000</v>
      </c>
      <c r="J471" s="7">
        <f t="shared" si="103"/>
        <v>36000</v>
      </c>
      <c r="K471" s="7">
        <v>0</v>
      </c>
      <c r="L471" s="7">
        <v>0</v>
      </c>
      <c r="M471" s="7">
        <f t="shared" si="101"/>
        <v>36000</v>
      </c>
      <c r="N471" s="7">
        <f t="shared" si="102"/>
        <v>36000</v>
      </c>
      <c r="O471" s="7"/>
      <c r="P471" s="1"/>
    </row>
    <row r="472" spans="1:16" ht="25.5" x14ac:dyDescent="0.25">
      <c r="A472" s="1">
        <v>348</v>
      </c>
      <c r="B472" s="1" t="s">
        <v>350</v>
      </c>
      <c r="C472" s="1" t="s">
        <v>333</v>
      </c>
      <c r="D472" s="1" t="s">
        <v>334</v>
      </c>
      <c r="E472" s="1" t="s">
        <v>335</v>
      </c>
      <c r="F472" s="22">
        <v>30000</v>
      </c>
      <c r="G472" s="12" t="s">
        <v>350</v>
      </c>
      <c r="H472" s="1">
        <v>10</v>
      </c>
      <c r="I472" s="7">
        <v>3000</v>
      </c>
      <c r="J472" s="7">
        <f t="shared" si="103"/>
        <v>30000</v>
      </c>
      <c r="K472" s="7">
        <v>0</v>
      </c>
      <c r="L472" s="7">
        <v>0</v>
      </c>
      <c r="M472" s="7">
        <f t="shared" si="101"/>
        <v>30000</v>
      </c>
      <c r="N472" s="7">
        <f t="shared" si="102"/>
        <v>30000</v>
      </c>
      <c r="O472" s="7"/>
      <c r="P472" s="1"/>
    </row>
    <row r="473" spans="1:16" ht="25.5" x14ac:dyDescent="0.25">
      <c r="A473" s="1">
        <v>349</v>
      </c>
      <c r="B473" s="1" t="s">
        <v>351</v>
      </c>
      <c r="C473" s="1" t="s">
        <v>333</v>
      </c>
      <c r="D473" s="1" t="s">
        <v>334</v>
      </c>
      <c r="E473" s="1" t="s">
        <v>335</v>
      </c>
      <c r="F473" s="22">
        <v>30000</v>
      </c>
      <c r="G473" s="12" t="s">
        <v>351</v>
      </c>
      <c r="H473" s="1">
        <v>10</v>
      </c>
      <c r="I473" s="7">
        <v>3000</v>
      </c>
      <c r="J473" s="7">
        <f t="shared" si="103"/>
        <v>30000</v>
      </c>
      <c r="K473" s="7">
        <v>0</v>
      </c>
      <c r="L473" s="7">
        <v>0</v>
      </c>
      <c r="M473" s="7">
        <f t="shared" si="101"/>
        <v>30000</v>
      </c>
      <c r="N473" s="7">
        <f t="shared" si="102"/>
        <v>30000</v>
      </c>
      <c r="O473" s="7"/>
      <c r="P473" s="1"/>
    </row>
    <row r="474" spans="1:16" x14ac:dyDescent="0.25">
      <c r="A474" s="1">
        <v>350</v>
      </c>
      <c r="B474" s="1" t="s">
        <v>352</v>
      </c>
      <c r="C474" s="1" t="s">
        <v>333</v>
      </c>
      <c r="D474" s="1" t="s">
        <v>334</v>
      </c>
      <c r="E474" s="1" t="s">
        <v>335</v>
      </c>
      <c r="F474" s="22">
        <v>30000</v>
      </c>
      <c r="G474" s="12" t="s">
        <v>352</v>
      </c>
      <c r="H474" s="1">
        <v>10</v>
      </c>
      <c r="I474" s="7">
        <v>3000</v>
      </c>
      <c r="J474" s="7">
        <f t="shared" si="103"/>
        <v>30000</v>
      </c>
      <c r="K474" s="7">
        <v>0</v>
      </c>
      <c r="L474" s="7">
        <v>0</v>
      </c>
      <c r="M474" s="7">
        <f t="shared" si="101"/>
        <v>30000</v>
      </c>
      <c r="N474" s="7">
        <f t="shared" si="102"/>
        <v>30000</v>
      </c>
      <c r="O474" s="7"/>
      <c r="P474" s="1"/>
    </row>
    <row r="475" spans="1:16" x14ac:dyDescent="0.25">
      <c r="A475" s="1">
        <v>351</v>
      </c>
      <c r="B475" s="1" t="s">
        <v>353</v>
      </c>
      <c r="C475" s="1" t="s">
        <v>333</v>
      </c>
      <c r="D475" s="1" t="s">
        <v>334</v>
      </c>
      <c r="E475" s="1" t="s">
        <v>335</v>
      </c>
      <c r="F475" s="22">
        <v>36000</v>
      </c>
      <c r="G475" s="12" t="s">
        <v>353</v>
      </c>
      <c r="H475" s="1">
        <v>12</v>
      </c>
      <c r="I475" s="7">
        <v>3000</v>
      </c>
      <c r="J475" s="7">
        <f t="shared" si="103"/>
        <v>36000</v>
      </c>
      <c r="K475" s="7">
        <v>0</v>
      </c>
      <c r="L475" s="7">
        <v>0</v>
      </c>
      <c r="M475" s="7">
        <f t="shared" si="101"/>
        <v>36000</v>
      </c>
      <c r="N475" s="7">
        <f t="shared" si="102"/>
        <v>36000</v>
      </c>
      <c r="O475" s="7"/>
      <c r="P475" s="1"/>
    </row>
    <row r="476" spans="1:16" ht="25.5" x14ac:dyDescent="0.25">
      <c r="A476" s="1">
        <v>352</v>
      </c>
      <c r="B476" s="1" t="s">
        <v>354</v>
      </c>
      <c r="C476" s="1" t="s">
        <v>333</v>
      </c>
      <c r="D476" s="1" t="s">
        <v>334</v>
      </c>
      <c r="E476" s="1" t="s">
        <v>335</v>
      </c>
      <c r="F476" s="22">
        <v>36000</v>
      </c>
      <c r="G476" s="12" t="s">
        <v>354</v>
      </c>
      <c r="H476" s="1">
        <v>12</v>
      </c>
      <c r="I476" s="7">
        <v>3000</v>
      </c>
      <c r="J476" s="7">
        <f t="shared" si="103"/>
        <v>36000</v>
      </c>
      <c r="K476" s="7">
        <v>0</v>
      </c>
      <c r="L476" s="7">
        <v>0</v>
      </c>
      <c r="M476" s="7">
        <f t="shared" si="101"/>
        <v>36000</v>
      </c>
      <c r="N476" s="7">
        <f t="shared" si="102"/>
        <v>36000</v>
      </c>
      <c r="O476" s="7"/>
      <c r="P476" s="1"/>
    </row>
    <row r="477" spans="1:16" ht="25.5" x14ac:dyDescent="0.25">
      <c r="A477" s="1">
        <v>353</v>
      </c>
      <c r="B477" s="1" t="s">
        <v>273</v>
      </c>
      <c r="C477" s="1" t="s">
        <v>333</v>
      </c>
      <c r="D477" s="1" t="s">
        <v>334</v>
      </c>
      <c r="E477" s="1" t="s">
        <v>335</v>
      </c>
      <c r="F477" s="22">
        <v>30000</v>
      </c>
      <c r="G477" s="12" t="s">
        <v>273</v>
      </c>
      <c r="H477" s="1">
        <v>10</v>
      </c>
      <c r="I477" s="7">
        <v>3000</v>
      </c>
      <c r="J477" s="7">
        <f t="shared" si="103"/>
        <v>30000</v>
      </c>
      <c r="K477" s="7">
        <v>0</v>
      </c>
      <c r="L477" s="7">
        <v>0</v>
      </c>
      <c r="M477" s="7">
        <f t="shared" si="101"/>
        <v>30000</v>
      </c>
      <c r="N477" s="7">
        <f t="shared" si="102"/>
        <v>30000</v>
      </c>
      <c r="O477" s="7"/>
      <c r="P477" s="1"/>
    </row>
    <row r="478" spans="1:16" ht="25.5" x14ac:dyDescent="0.25">
      <c r="A478" s="1">
        <v>354</v>
      </c>
      <c r="B478" s="1" t="s">
        <v>355</v>
      </c>
      <c r="C478" s="1" t="s">
        <v>333</v>
      </c>
      <c r="D478" s="1" t="s">
        <v>334</v>
      </c>
      <c r="E478" s="1" t="s">
        <v>335</v>
      </c>
      <c r="F478" s="22">
        <v>36000</v>
      </c>
      <c r="G478" s="12" t="s">
        <v>355</v>
      </c>
      <c r="H478" s="1">
        <v>12</v>
      </c>
      <c r="I478" s="7">
        <v>3000</v>
      </c>
      <c r="J478" s="7">
        <f t="shared" si="103"/>
        <v>36000</v>
      </c>
      <c r="K478" s="7">
        <v>0</v>
      </c>
      <c r="L478" s="7">
        <v>0</v>
      </c>
      <c r="M478" s="7">
        <f t="shared" si="101"/>
        <v>36000</v>
      </c>
      <c r="N478" s="7">
        <f t="shared" si="102"/>
        <v>36000</v>
      </c>
      <c r="O478" s="7"/>
      <c r="P478" s="1"/>
    </row>
    <row r="479" spans="1:16" x14ac:dyDescent="0.25">
      <c r="A479" s="1">
        <v>355</v>
      </c>
      <c r="B479" s="1" t="s">
        <v>356</v>
      </c>
      <c r="C479" s="1" t="s">
        <v>333</v>
      </c>
      <c r="D479" s="1" t="s">
        <v>334</v>
      </c>
      <c r="E479" s="1" t="s">
        <v>335</v>
      </c>
      <c r="F479" s="22">
        <v>30000</v>
      </c>
      <c r="G479" s="12" t="s">
        <v>356</v>
      </c>
      <c r="H479" s="1">
        <v>10</v>
      </c>
      <c r="I479" s="7">
        <v>3000</v>
      </c>
      <c r="J479" s="7">
        <f t="shared" si="103"/>
        <v>30000</v>
      </c>
      <c r="K479" s="7">
        <v>0</v>
      </c>
      <c r="L479" s="7">
        <v>0</v>
      </c>
      <c r="M479" s="7">
        <f t="shared" si="101"/>
        <v>30000</v>
      </c>
      <c r="N479" s="7">
        <f t="shared" si="102"/>
        <v>30000</v>
      </c>
      <c r="O479" s="7"/>
      <c r="P479" s="1"/>
    </row>
    <row r="480" spans="1:16" ht="25.5" x14ac:dyDescent="0.25">
      <c r="A480" s="1">
        <v>356</v>
      </c>
      <c r="B480" s="1" t="s">
        <v>357</v>
      </c>
      <c r="C480" s="1" t="s">
        <v>333</v>
      </c>
      <c r="D480" s="1" t="s">
        <v>334</v>
      </c>
      <c r="E480" s="1" t="s">
        <v>335</v>
      </c>
      <c r="F480" s="22">
        <v>30000</v>
      </c>
      <c r="G480" s="12" t="s">
        <v>357</v>
      </c>
      <c r="H480" s="1">
        <v>10</v>
      </c>
      <c r="I480" s="7">
        <v>3000</v>
      </c>
      <c r="J480" s="7">
        <f t="shared" si="103"/>
        <v>30000</v>
      </c>
      <c r="K480" s="7">
        <v>0</v>
      </c>
      <c r="L480" s="7">
        <v>0</v>
      </c>
      <c r="M480" s="7">
        <f t="shared" si="101"/>
        <v>30000</v>
      </c>
      <c r="N480" s="7">
        <f t="shared" si="102"/>
        <v>30000</v>
      </c>
      <c r="O480" s="7"/>
      <c r="P480" s="1"/>
    </row>
    <row r="481" spans="1:16" ht="25.5" x14ac:dyDescent="0.25">
      <c r="A481" s="1">
        <v>357</v>
      </c>
      <c r="B481" s="1" t="s">
        <v>358</v>
      </c>
      <c r="C481" s="1" t="s">
        <v>333</v>
      </c>
      <c r="D481" s="1" t="s">
        <v>334</v>
      </c>
      <c r="E481" s="1" t="s">
        <v>335</v>
      </c>
      <c r="F481" s="22">
        <v>30000</v>
      </c>
      <c r="G481" s="12" t="s">
        <v>358</v>
      </c>
      <c r="H481" s="1">
        <v>10</v>
      </c>
      <c r="I481" s="7">
        <v>3000</v>
      </c>
      <c r="J481" s="7">
        <f t="shared" si="103"/>
        <v>30000</v>
      </c>
      <c r="K481" s="7">
        <v>0</v>
      </c>
      <c r="L481" s="7">
        <v>0</v>
      </c>
      <c r="M481" s="7">
        <f t="shared" si="101"/>
        <v>30000</v>
      </c>
      <c r="N481" s="7">
        <f t="shared" si="102"/>
        <v>30000</v>
      </c>
      <c r="O481" s="7"/>
      <c r="P481" s="1"/>
    </row>
    <row r="482" spans="1:16" x14ac:dyDescent="0.25">
      <c r="A482" s="1">
        <v>358</v>
      </c>
      <c r="B482" s="1" t="s">
        <v>359</v>
      </c>
      <c r="C482" s="1" t="s">
        <v>333</v>
      </c>
      <c r="D482" s="1" t="s">
        <v>334</v>
      </c>
      <c r="E482" s="1" t="s">
        <v>335</v>
      </c>
      <c r="F482" s="22">
        <v>30000</v>
      </c>
      <c r="G482" s="12" t="s">
        <v>359</v>
      </c>
      <c r="H482" s="1">
        <v>10</v>
      </c>
      <c r="I482" s="7">
        <v>3000</v>
      </c>
      <c r="J482" s="7">
        <f t="shared" si="103"/>
        <v>30000</v>
      </c>
      <c r="K482" s="7">
        <v>0</v>
      </c>
      <c r="L482" s="7">
        <v>0</v>
      </c>
      <c r="M482" s="7">
        <f t="shared" si="101"/>
        <v>30000</v>
      </c>
      <c r="N482" s="7">
        <f t="shared" si="102"/>
        <v>30000</v>
      </c>
      <c r="O482" s="7"/>
      <c r="P482" s="1"/>
    </row>
    <row r="483" spans="1:16" ht="25.5" x14ac:dyDescent="0.25">
      <c r="A483" s="1">
        <v>359</v>
      </c>
      <c r="B483" s="1" t="s">
        <v>360</v>
      </c>
      <c r="C483" s="1" t="s">
        <v>333</v>
      </c>
      <c r="D483" s="1" t="s">
        <v>334</v>
      </c>
      <c r="E483" s="1" t="s">
        <v>335</v>
      </c>
      <c r="F483" s="22">
        <v>30000</v>
      </c>
      <c r="G483" s="12" t="s">
        <v>360</v>
      </c>
      <c r="H483" s="1">
        <v>10</v>
      </c>
      <c r="I483" s="7">
        <v>3000</v>
      </c>
      <c r="J483" s="7">
        <f t="shared" si="103"/>
        <v>30000</v>
      </c>
      <c r="K483" s="7">
        <v>0</v>
      </c>
      <c r="L483" s="7">
        <v>0</v>
      </c>
      <c r="M483" s="7">
        <f t="shared" si="101"/>
        <v>30000</v>
      </c>
      <c r="N483" s="7">
        <f t="shared" si="102"/>
        <v>30000</v>
      </c>
      <c r="O483" s="7"/>
      <c r="P483" s="1"/>
    </row>
    <row r="484" spans="1:16" ht="25.5" x14ac:dyDescent="0.25">
      <c r="A484" s="1">
        <v>360</v>
      </c>
      <c r="B484" s="1" t="s">
        <v>361</v>
      </c>
      <c r="C484" s="1" t="s">
        <v>333</v>
      </c>
      <c r="D484" s="1" t="s">
        <v>334</v>
      </c>
      <c r="E484" s="1" t="s">
        <v>335</v>
      </c>
      <c r="F484" s="22">
        <v>36000</v>
      </c>
      <c r="G484" s="12" t="s">
        <v>361</v>
      </c>
      <c r="H484" s="1">
        <v>12</v>
      </c>
      <c r="I484" s="7">
        <v>3000</v>
      </c>
      <c r="J484" s="7">
        <f t="shared" si="103"/>
        <v>36000</v>
      </c>
      <c r="K484" s="7">
        <v>0</v>
      </c>
      <c r="L484" s="7">
        <v>0</v>
      </c>
      <c r="M484" s="7">
        <f t="shared" si="101"/>
        <v>36000</v>
      </c>
      <c r="N484" s="7">
        <f t="shared" si="102"/>
        <v>36000</v>
      </c>
      <c r="O484" s="7"/>
      <c r="P484" s="1"/>
    </row>
    <row r="485" spans="1:16" ht="25.5" x14ac:dyDescent="0.25">
      <c r="A485" s="1">
        <v>361</v>
      </c>
      <c r="B485" s="1" t="s">
        <v>362</v>
      </c>
      <c r="C485" s="1" t="s">
        <v>333</v>
      </c>
      <c r="D485" s="1" t="s">
        <v>334</v>
      </c>
      <c r="E485" s="1" t="s">
        <v>335</v>
      </c>
      <c r="F485" s="22">
        <v>36000</v>
      </c>
      <c r="G485" s="12" t="s">
        <v>362</v>
      </c>
      <c r="H485" s="1">
        <v>12</v>
      </c>
      <c r="I485" s="7">
        <v>3000</v>
      </c>
      <c r="J485" s="7">
        <f t="shared" si="103"/>
        <v>36000</v>
      </c>
      <c r="K485" s="7">
        <v>0</v>
      </c>
      <c r="L485" s="7">
        <v>0</v>
      </c>
      <c r="M485" s="7">
        <f t="shared" si="101"/>
        <v>36000</v>
      </c>
      <c r="N485" s="7">
        <f t="shared" si="102"/>
        <v>36000</v>
      </c>
      <c r="O485" s="7"/>
      <c r="P485" s="1"/>
    </row>
    <row r="486" spans="1:16" ht="25.5" x14ac:dyDescent="0.25">
      <c r="A486" s="1">
        <v>362</v>
      </c>
      <c r="B486" s="1" t="s">
        <v>363</v>
      </c>
      <c r="C486" s="1" t="s">
        <v>333</v>
      </c>
      <c r="D486" s="1" t="s">
        <v>334</v>
      </c>
      <c r="E486" s="1" t="s">
        <v>335</v>
      </c>
      <c r="F486" s="22">
        <v>36000</v>
      </c>
      <c r="G486" s="12" t="s">
        <v>363</v>
      </c>
      <c r="H486" s="1">
        <v>12</v>
      </c>
      <c r="I486" s="7">
        <v>3000</v>
      </c>
      <c r="J486" s="7">
        <f>H486*I486</f>
        <v>36000</v>
      </c>
      <c r="K486" s="7">
        <v>0</v>
      </c>
      <c r="L486" s="7">
        <v>0</v>
      </c>
      <c r="M486" s="7">
        <f t="shared" si="101"/>
        <v>36000</v>
      </c>
      <c r="N486" s="7">
        <f t="shared" si="102"/>
        <v>36000</v>
      </c>
      <c r="O486" s="7"/>
      <c r="P486" s="1"/>
    </row>
    <row r="487" spans="1:16" ht="25.5" x14ac:dyDescent="0.25">
      <c r="A487" s="1">
        <v>363</v>
      </c>
      <c r="B487" s="1" t="s">
        <v>364</v>
      </c>
      <c r="C487" s="1" t="s">
        <v>333</v>
      </c>
      <c r="D487" s="1" t="s">
        <v>334</v>
      </c>
      <c r="E487" s="1" t="s">
        <v>335</v>
      </c>
      <c r="F487" s="22">
        <v>30000</v>
      </c>
      <c r="G487" s="12" t="s">
        <v>364</v>
      </c>
      <c r="H487" s="1">
        <v>10</v>
      </c>
      <c r="I487" s="7">
        <v>3000</v>
      </c>
      <c r="J487" s="7">
        <f>H487*I487</f>
        <v>30000</v>
      </c>
      <c r="K487" s="7">
        <v>0</v>
      </c>
      <c r="L487" s="7">
        <v>0</v>
      </c>
      <c r="M487" s="7">
        <f t="shared" si="101"/>
        <v>30000</v>
      </c>
      <c r="N487" s="7">
        <f t="shared" si="102"/>
        <v>30000</v>
      </c>
      <c r="O487" s="7"/>
      <c r="P487" s="1"/>
    </row>
    <row r="488" spans="1:16" ht="25.5" x14ac:dyDescent="0.25">
      <c r="A488" s="1">
        <v>364</v>
      </c>
      <c r="B488" s="1" t="s">
        <v>365</v>
      </c>
      <c r="C488" s="1" t="s">
        <v>333</v>
      </c>
      <c r="D488" s="1" t="s">
        <v>334</v>
      </c>
      <c r="E488" s="1" t="s">
        <v>335</v>
      </c>
      <c r="F488" s="22">
        <v>30000</v>
      </c>
      <c r="G488" s="12" t="s">
        <v>365</v>
      </c>
      <c r="H488" s="1">
        <v>10</v>
      </c>
      <c r="I488" s="7">
        <v>3000</v>
      </c>
      <c r="J488" s="7">
        <f t="shared" ref="J488:J522" si="104">I488*H488</f>
        <v>30000</v>
      </c>
      <c r="K488" s="7">
        <v>0</v>
      </c>
      <c r="L488" s="7">
        <v>0</v>
      </c>
      <c r="M488" s="7">
        <f t="shared" si="101"/>
        <v>30000</v>
      </c>
      <c r="N488" s="7">
        <f t="shared" si="102"/>
        <v>30000</v>
      </c>
      <c r="O488" s="7"/>
      <c r="P488" s="1"/>
    </row>
    <row r="489" spans="1:16" ht="25.5" x14ac:dyDescent="0.25">
      <c r="A489" s="1">
        <v>365</v>
      </c>
      <c r="B489" s="1" t="s">
        <v>156</v>
      </c>
      <c r="C489" s="1" t="s">
        <v>333</v>
      </c>
      <c r="D489" s="1" t="s">
        <v>334</v>
      </c>
      <c r="E489" s="1" t="s">
        <v>335</v>
      </c>
      <c r="F489" s="22">
        <v>30000</v>
      </c>
      <c r="G489" s="12" t="s">
        <v>156</v>
      </c>
      <c r="H489" s="1">
        <v>10</v>
      </c>
      <c r="I489" s="7">
        <v>3000</v>
      </c>
      <c r="J489" s="7">
        <f t="shared" si="104"/>
        <v>30000</v>
      </c>
      <c r="K489" s="7">
        <v>0</v>
      </c>
      <c r="L489" s="7">
        <v>0</v>
      </c>
      <c r="M489" s="7">
        <f t="shared" si="101"/>
        <v>30000</v>
      </c>
      <c r="N489" s="7">
        <f t="shared" si="102"/>
        <v>30000</v>
      </c>
      <c r="O489" s="7"/>
      <c r="P489" s="1"/>
    </row>
    <row r="490" spans="1:16" ht="25.5" x14ac:dyDescent="0.25">
      <c r="A490" s="1">
        <v>366</v>
      </c>
      <c r="B490" s="1" t="s">
        <v>366</v>
      </c>
      <c r="C490" s="1" t="s">
        <v>333</v>
      </c>
      <c r="D490" s="1" t="s">
        <v>334</v>
      </c>
      <c r="E490" s="1" t="s">
        <v>335</v>
      </c>
      <c r="F490" s="22">
        <v>30000</v>
      </c>
      <c r="G490" s="12" t="s">
        <v>366</v>
      </c>
      <c r="H490" s="1">
        <v>10</v>
      </c>
      <c r="I490" s="7">
        <v>3000</v>
      </c>
      <c r="J490" s="7">
        <f t="shared" si="104"/>
        <v>30000</v>
      </c>
      <c r="K490" s="7">
        <v>0</v>
      </c>
      <c r="L490" s="7">
        <v>0</v>
      </c>
      <c r="M490" s="7">
        <f t="shared" si="101"/>
        <v>30000</v>
      </c>
      <c r="N490" s="7">
        <f t="shared" si="102"/>
        <v>30000</v>
      </c>
      <c r="O490" s="7"/>
      <c r="P490" s="1"/>
    </row>
    <row r="491" spans="1:16" ht="25.5" x14ac:dyDescent="0.25">
      <c r="A491" s="1">
        <v>367</v>
      </c>
      <c r="B491" s="1" t="s">
        <v>367</v>
      </c>
      <c r="C491" s="1" t="s">
        <v>333</v>
      </c>
      <c r="D491" s="1" t="s">
        <v>334</v>
      </c>
      <c r="E491" s="1" t="s">
        <v>335</v>
      </c>
      <c r="F491" s="22">
        <v>30000</v>
      </c>
      <c r="G491" s="12" t="s">
        <v>367</v>
      </c>
      <c r="H491" s="1">
        <v>10</v>
      </c>
      <c r="I491" s="7">
        <v>3000</v>
      </c>
      <c r="J491" s="7">
        <f t="shared" si="104"/>
        <v>30000</v>
      </c>
      <c r="K491" s="7">
        <v>0</v>
      </c>
      <c r="L491" s="7">
        <v>0</v>
      </c>
      <c r="M491" s="7">
        <f t="shared" si="101"/>
        <v>30000</v>
      </c>
      <c r="N491" s="7">
        <f t="shared" si="102"/>
        <v>30000</v>
      </c>
      <c r="O491" s="7"/>
      <c r="P491" s="1"/>
    </row>
    <row r="492" spans="1:16" ht="25.5" x14ac:dyDescent="0.25">
      <c r="A492" s="1">
        <v>368</v>
      </c>
      <c r="B492" s="1" t="s">
        <v>202</v>
      </c>
      <c r="C492" s="1" t="s">
        <v>333</v>
      </c>
      <c r="D492" s="1" t="s">
        <v>334</v>
      </c>
      <c r="E492" s="1" t="s">
        <v>335</v>
      </c>
      <c r="F492" s="22">
        <v>30000</v>
      </c>
      <c r="G492" s="12" t="s">
        <v>202</v>
      </c>
      <c r="H492" s="1">
        <v>10</v>
      </c>
      <c r="I492" s="7">
        <v>3000</v>
      </c>
      <c r="J492" s="7">
        <f t="shared" si="104"/>
        <v>30000</v>
      </c>
      <c r="K492" s="7">
        <v>0</v>
      </c>
      <c r="L492" s="7">
        <v>0</v>
      </c>
      <c r="M492" s="7">
        <f t="shared" si="101"/>
        <v>30000</v>
      </c>
      <c r="N492" s="7">
        <f t="shared" si="102"/>
        <v>30000</v>
      </c>
      <c r="O492" s="7"/>
      <c r="P492" s="1"/>
    </row>
    <row r="493" spans="1:16" ht="25.5" x14ac:dyDescent="0.25">
      <c r="A493" s="1">
        <v>369</v>
      </c>
      <c r="B493" s="1" t="s">
        <v>368</v>
      </c>
      <c r="C493" s="1" t="s">
        <v>333</v>
      </c>
      <c r="D493" s="1" t="s">
        <v>334</v>
      </c>
      <c r="E493" s="1" t="s">
        <v>335</v>
      </c>
      <c r="F493" s="22">
        <v>30000</v>
      </c>
      <c r="G493" s="12" t="s">
        <v>368</v>
      </c>
      <c r="H493" s="1">
        <v>10</v>
      </c>
      <c r="I493" s="7">
        <v>3000</v>
      </c>
      <c r="J493" s="7">
        <f t="shared" si="104"/>
        <v>30000</v>
      </c>
      <c r="K493" s="7">
        <v>0</v>
      </c>
      <c r="L493" s="7">
        <v>0</v>
      </c>
      <c r="M493" s="7">
        <f t="shared" si="101"/>
        <v>30000</v>
      </c>
      <c r="N493" s="7">
        <f t="shared" si="102"/>
        <v>30000</v>
      </c>
      <c r="O493" s="7"/>
      <c r="P493" s="1"/>
    </row>
    <row r="494" spans="1:16" x14ac:dyDescent="0.25">
      <c r="A494" s="1">
        <v>370</v>
      </c>
      <c r="B494" s="1" t="s">
        <v>369</v>
      </c>
      <c r="C494" s="1" t="s">
        <v>333</v>
      </c>
      <c r="D494" s="1" t="s">
        <v>334</v>
      </c>
      <c r="E494" s="1" t="s">
        <v>335</v>
      </c>
      <c r="F494" s="22">
        <v>30000</v>
      </c>
      <c r="G494" s="12" t="s">
        <v>369</v>
      </c>
      <c r="H494" s="1">
        <v>10</v>
      </c>
      <c r="I494" s="7">
        <v>3000</v>
      </c>
      <c r="J494" s="7">
        <f t="shared" si="104"/>
        <v>30000</v>
      </c>
      <c r="K494" s="7">
        <v>0</v>
      </c>
      <c r="L494" s="7">
        <v>0</v>
      </c>
      <c r="M494" s="7">
        <f t="shared" si="101"/>
        <v>30000</v>
      </c>
      <c r="N494" s="7">
        <f t="shared" si="102"/>
        <v>30000</v>
      </c>
      <c r="O494" s="7"/>
      <c r="P494" s="1"/>
    </row>
    <row r="495" spans="1:16" x14ac:dyDescent="0.25">
      <c r="A495" s="1">
        <v>371</v>
      </c>
      <c r="B495" s="1" t="s">
        <v>370</v>
      </c>
      <c r="C495" s="1" t="s">
        <v>333</v>
      </c>
      <c r="D495" s="1" t="s">
        <v>334</v>
      </c>
      <c r="E495" s="1" t="s">
        <v>335</v>
      </c>
      <c r="F495" s="22">
        <v>30000</v>
      </c>
      <c r="G495" s="12" t="s">
        <v>370</v>
      </c>
      <c r="H495" s="1">
        <v>10</v>
      </c>
      <c r="I495" s="7">
        <v>3000</v>
      </c>
      <c r="J495" s="7">
        <f t="shared" si="104"/>
        <v>30000</v>
      </c>
      <c r="K495" s="7">
        <v>0</v>
      </c>
      <c r="L495" s="7">
        <v>0</v>
      </c>
      <c r="M495" s="7">
        <f t="shared" si="101"/>
        <v>30000</v>
      </c>
      <c r="N495" s="7">
        <f t="shared" si="102"/>
        <v>30000</v>
      </c>
      <c r="O495" s="7"/>
      <c r="P495" s="1"/>
    </row>
    <row r="496" spans="1:16" ht="25.5" x14ac:dyDescent="0.25">
      <c r="A496" s="1">
        <v>372</v>
      </c>
      <c r="B496" s="1" t="s">
        <v>371</v>
      </c>
      <c r="C496" s="1" t="s">
        <v>333</v>
      </c>
      <c r="D496" s="1" t="s">
        <v>334</v>
      </c>
      <c r="E496" s="1" t="s">
        <v>335</v>
      </c>
      <c r="F496" s="22">
        <v>30000</v>
      </c>
      <c r="G496" s="12" t="s">
        <v>371</v>
      </c>
      <c r="H496" s="1">
        <v>10</v>
      </c>
      <c r="I496" s="7">
        <v>3000</v>
      </c>
      <c r="J496" s="7">
        <f t="shared" si="104"/>
        <v>30000</v>
      </c>
      <c r="K496" s="7">
        <v>0</v>
      </c>
      <c r="L496" s="7">
        <v>0</v>
      </c>
      <c r="M496" s="7">
        <f t="shared" si="101"/>
        <v>30000</v>
      </c>
      <c r="N496" s="7">
        <f t="shared" si="102"/>
        <v>30000</v>
      </c>
      <c r="O496" s="7"/>
      <c r="P496" s="1"/>
    </row>
    <row r="497" spans="1:16" ht="25.5" x14ac:dyDescent="0.25">
      <c r="A497" s="1">
        <v>373</v>
      </c>
      <c r="B497" s="1" t="s">
        <v>372</v>
      </c>
      <c r="C497" s="1" t="s">
        <v>333</v>
      </c>
      <c r="D497" s="1" t="s">
        <v>334</v>
      </c>
      <c r="E497" s="1" t="s">
        <v>335</v>
      </c>
      <c r="F497" s="22">
        <v>30000</v>
      </c>
      <c r="G497" s="12" t="s">
        <v>372</v>
      </c>
      <c r="H497" s="1">
        <v>10</v>
      </c>
      <c r="I497" s="7">
        <v>3000</v>
      </c>
      <c r="J497" s="7">
        <f t="shared" si="104"/>
        <v>30000</v>
      </c>
      <c r="K497" s="7">
        <v>0</v>
      </c>
      <c r="L497" s="7">
        <v>0</v>
      </c>
      <c r="M497" s="7">
        <f t="shared" si="101"/>
        <v>30000</v>
      </c>
      <c r="N497" s="7">
        <f t="shared" si="102"/>
        <v>30000</v>
      </c>
      <c r="O497" s="7"/>
      <c r="P497" s="1"/>
    </row>
    <row r="498" spans="1:16" x14ac:dyDescent="0.25">
      <c r="A498" s="1">
        <v>374</v>
      </c>
      <c r="B498" s="1" t="s">
        <v>373</v>
      </c>
      <c r="C498" s="1" t="s">
        <v>333</v>
      </c>
      <c r="D498" s="1" t="s">
        <v>334</v>
      </c>
      <c r="E498" s="1" t="s">
        <v>335</v>
      </c>
      <c r="F498" s="22">
        <v>9000</v>
      </c>
      <c r="G498" s="12" t="s">
        <v>373</v>
      </c>
      <c r="H498" s="1">
        <v>3</v>
      </c>
      <c r="I498" s="7">
        <v>3000</v>
      </c>
      <c r="J498" s="7">
        <f t="shared" si="104"/>
        <v>9000</v>
      </c>
      <c r="K498" s="7">
        <v>0</v>
      </c>
      <c r="L498" s="7">
        <v>0</v>
      </c>
      <c r="M498" s="7">
        <f t="shared" si="101"/>
        <v>9000</v>
      </c>
      <c r="N498" s="7">
        <f t="shared" si="102"/>
        <v>9000</v>
      </c>
      <c r="O498" s="7"/>
      <c r="P498" s="1"/>
    </row>
    <row r="499" spans="1:16" x14ac:dyDescent="0.25">
      <c r="A499" s="1">
        <v>375</v>
      </c>
      <c r="B499" s="1" t="s">
        <v>374</v>
      </c>
      <c r="C499" s="1" t="s">
        <v>333</v>
      </c>
      <c r="D499" s="1" t="s">
        <v>334</v>
      </c>
      <c r="E499" s="1" t="s">
        <v>335</v>
      </c>
      <c r="F499" s="22">
        <v>9000</v>
      </c>
      <c r="G499" s="12" t="s">
        <v>374</v>
      </c>
      <c r="H499" s="1">
        <v>3</v>
      </c>
      <c r="I499" s="7">
        <v>3000</v>
      </c>
      <c r="J499" s="7">
        <f t="shared" si="104"/>
        <v>9000</v>
      </c>
      <c r="K499" s="7">
        <v>0</v>
      </c>
      <c r="L499" s="7">
        <v>0</v>
      </c>
      <c r="M499" s="7">
        <f t="shared" si="101"/>
        <v>9000</v>
      </c>
      <c r="N499" s="7">
        <f t="shared" si="102"/>
        <v>9000</v>
      </c>
      <c r="O499" s="7"/>
      <c r="P499" s="1"/>
    </row>
    <row r="500" spans="1:16" x14ac:dyDescent="0.25">
      <c r="A500" s="1">
        <v>376</v>
      </c>
      <c r="B500" s="1" t="s">
        <v>375</v>
      </c>
      <c r="C500" s="1" t="s">
        <v>333</v>
      </c>
      <c r="D500" s="1" t="s">
        <v>334</v>
      </c>
      <c r="E500" s="1" t="s">
        <v>335</v>
      </c>
      <c r="F500" s="22">
        <v>9000</v>
      </c>
      <c r="G500" s="12" t="s">
        <v>375</v>
      </c>
      <c r="H500" s="1">
        <v>3</v>
      </c>
      <c r="I500" s="7">
        <v>3000</v>
      </c>
      <c r="J500" s="7">
        <f t="shared" si="104"/>
        <v>9000</v>
      </c>
      <c r="K500" s="7">
        <v>0</v>
      </c>
      <c r="L500" s="7">
        <v>0</v>
      </c>
      <c r="M500" s="7">
        <f t="shared" si="101"/>
        <v>9000</v>
      </c>
      <c r="N500" s="7">
        <f t="shared" si="102"/>
        <v>9000</v>
      </c>
      <c r="O500" s="7"/>
      <c r="P500" s="1"/>
    </row>
    <row r="501" spans="1:16" x14ac:dyDescent="0.25">
      <c r="A501" s="1">
        <v>377</v>
      </c>
      <c r="B501" s="1" t="s">
        <v>376</v>
      </c>
      <c r="C501" s="1" t="s">
        <v>333</v>
      </c>
      <c r="D501" s="1" t="s">
        <v>334</v>
      </c>
      <c r="E501" s="1" t="s">
        <v>335</v>
      </c>
      <c r="F501" s="22">
        <v>9000</v>
      </c>
      <c r="G501" s="12" t="s">
        <v>376</v>
      </c>
      <c r="H501" s="1">
        <v>3</v>
      </c>
      <c r="I501" s="7">
        <v>3000</v>
      </c>
      <c r="J501" s="7">
        <f t="shared" si="104"/>
        <v>9000</v>
      </c>
      <c r="K501" s="7">
        <v>0</v>
      </c>
      <c r="L501" s="7">
        <v>0</v>
      </c>
      <c r="M501" s="7">
        <f t="shared" si="101"/>
        <v>9000</v>
      </c>
      <c r="N501" s="7">
        <f t="shared" si="102"/>
        <v>9000</v>
      </c>
      <c r="O501" s="7"/>
      <c r="P501" s="1"/>
    </row>
    <row r="502" spans="1:16" ht="25.5" x14ac:dyDescent="0.25">
      <c r="A502" s="1">
        <v>378</v>
      </c>
      <c r="B502" s="1" t="s">
        <v>377</v>
      </c>
      <c r="C502" s="1" t="s">
        <v>333</v>
      </c>
      <c r="D502" s="1" t="s">
        <v>334</v>
      </c>
      <c r="E502" s="1" t="s">
        <v>335</v>
      </c>
      <c r="F502" s="22">
        <v>9000</v>
      </c>
      <c r="G502" s="12" t="s">
        <v>377</v>
      </c>
      <c r="H502" s="1">
        <v>3</v>
      </c>
      <c r="I502" s="7">
        <v>3000</v>
      </c>
      <c r="J502" s="7">
        <f t="shared" si="104"/>
        <v>9000</v>
      </c>
      <c r="K502" s="7">
        <v>0</v>
      </c>
      <c r="L502" s="7">
        <v>0</v>
      </c>
      <c r="M502" s="7">
        <f t="shared" si="101"/>
        <v>9000</v>
      </c>
      <c r="N502" s="7">
        <f t="shared" si="102"/>
        <v>9000</v>
      </c>
      <c r="O502" s="7"/>
      <c r="P502" s="1"/>
    </row>
    <row r="503" spans="1:16" ht="25.5" x14ac:dyDescent="0.25">
      <c r="A503" s="1">
        <v>379</v>
      </c>
      <c r="B503" s="1" t="s">
        <v>378</v>
      </c>
      <c r="C503" s="1" t="s">
        <v>333</v>
      </c>
      <c r="D503" s="1" t="s">
        <v>334</v>
      </c>
      <c r="E503" s="1" t="s">
        <v>335</v>
      </c>
      <c r="F503" s="22">
        <v>9000</v>
      </c>
      <c r="G503" s="12" t="s">
        <v>378</v>
      </c>
      <c r="H503" s="1">
        <v>3</v>
      </c>
      <c r="I503" s="7">
        <v>3000</v>
      </c>
      <c r="J503" s="7">
        <f t="shared" si="104"/>
        <v>9000</v>
      </c>
      <c r="K503" s="7">
        <v>0</v>
      </c>
      <c r="L503" s="7">
        <v>0</v>
      </c>
      <c r="M503" s="7">
        <f t="shared" si="101"/>
        <v>9000</v>
      </c>
      <c r="N503" s="7">
        <f t="shared" si="102"/>
        <v>9000</v>
      </c>
      <c r="O503" s="7"/>
      <c r="P503" s="1"/>
    </row>
    <row r="504" spans="1:16" ht="25.5" x14ac:dyDescent="0.25">
      <c r="A504" s="1">
        <v>380</v>
      </c>
      <c r="B504" s="1" t="s">
        <v>379</v>
      </c>
      <c r="C504" s="1" t="s">
        <v>333</v>
      </c>
      <c r="D504" s="1" t="s">
        <v>334</v>
      </c>
      <c r="E504" s="1" t="s">
        <v>335</v>
      </c>
      <c r="F504" s="22">
        <v>30000</v>
      </c>
      <c r="G504" s="12" t="s">
        <v>379</v>
      </c>
      <c r="H504" s="1">
        <v>10</v>
      </c>
      <c r="I504" s="7">
        <v>3000</v>
      </c>
      <c r="J504" s="7">
        <f t="shared" si="104"/>
        <v>30000</v>
      </c>
      <c r="K504" s="7">
        <v>0</v>
      </c>
      <c r="L504" s="7">
        <v>0</v>
      </c>
      <c r="M504" s="7">
        <f t="shared" si="101"/>
        <v>30000</v>
      </c>
      <c r="N504" s="7">
        <f t="shared" si="102"/>
        <v>30000</v>
      </c>
      <c r="O504" s="7"/>
      <c r="P504" s="1"/>
    </row>
    <row r="505" spans="1:16" ht="25.5" x14ac:dyDescent="0.25">
      <c r="A505" s="1">
        <v>381</v>
      </c>
      <c r="B505" s="1" t="s">
        <v>380</v>
      </c>
      <c r="C505" s="1" t="s">
        <v>333</v>
      </c>
      <c r="D505" s="1" t="s">
        <v>334</v>
      </c>
      <c r="E505" s="1" t="s">
        <v>335</v>
      </c>
      <c r="F505" s="22">
        <v>30000</v>
      </c>
      <c r="G505" s="12" t="s">
        <v>380</v>
      </c>
      <c r="H505" s="1">
        <v>10</v>
      </c>
      <c r="I505" s="7">
        <v>3000</v>
      </c>
      <c r="J505" s="7">
        <f t="shared" si="104"/>
        <v>30000</v>
      </c>
      <c r="K505" s="7">
        <v>0</v>
      </c>
      <c r="L505" s="7">
        <v>0</v>
      </c>
      <c r="M505" s="7">
        <f t="shared" si="101"/>
        <v>30000</v>
      </c>
      <c r="N505" s="7">
        <f t="shared" si="102"/>
        <v>30000</v>
      </c>
      <c r="O505" s="7"/>
      <c r="P505" s="1"/>
    </row>
    <row r="506" spans="1:16" ht="25.5" x14ac:dyDescent="0.25">
      <c r="A506" s="1">
        <v>382</v>
      </c>
      <c r="B506" s="1" t="s">
        <v>381</v>
      </c>
      <c r="C506" s="1" t="s">
        <v>333</v>
      </c>
      <c r="D506" s="1" t="s">
        <v>334</v>
      </c>
      <c r="E506" s="1" t="s">
        <v>335</v>
      </c>
      <c r="F506" s="22">
        <v>30000</v>
      </c>
      <c r="G506" s="12" t="s">
        <v>381</v>
      </c>
      <c r="H506" s="1">
        <v>10</v>
      </c>
      <c r="I506" s="7">
        <v>3000</v>
      </c>
      <c r="J506" s="7">
        <f t="shared" si="104"/>
        <v>30000</v>
      </c>
      <c r="K506" s="7">
        <v>0</v>
      </c>
      <c r="L506" s="7">
        <v>0</v>
      </c>
      <c r="M506" s="7">
        <f t="shared" si="101"/>
        <v>30000</v>
      </c>
      <c r="N506" s="7">
        <f t="shared" si="102"/>
        <v>30000</v>
      </c>
      <c r="O506" s="7"/>
      <c r="P506" s="1"/>
    </row>
    <row r="507" spans="1:16" x14ac:dyDescent="0.25">
      <c r="A507" s="1">
        <v>383</v>
      </c>
      <c r="B507" s="1" t="s">
        <v>382</v>
      </c>
      <c r="C507" s="1" t="s">
        <v>333</v>
      </c>
      <c r="D507" s="1" t="s">
        <v>334</v>
      </c>
      <c r="E507" s="1" t="s">
        <v>335</v>
      </c>
      <c r="F507" s="22">
        <v>9000</v>
      </c>
      <c r="G507" s="12" t="s">
        <v>382</v>
      </c>
      <c r="H507" s="1">
        <v>3</v>
      </c>
      <c r="I507" s="7">
        <v>3000</v>
      </c>
      <c r="J507" s="7">
        <f t="shared" si="104"/>
        <v>9000</v>
      </c>
      <c r="K507" s="7">
        <v>0</v>
      </c>
      <c r="L507" s="7">
        <v>0</v>
      </c>
      <c r="M507" s="7">
        <f t="shared" si="101"/>
        <v>9000</v>
      </c>
      <c r="N507" s="7">
        <f t="shared" si="102"/>
        <v>9000</v>
      </c>
      <c r="O507" s="7"/>
      <c r="P507" s="1"/>
    </row>
    <row r="508" spans="1:16" x14ac:dyDescent="0.25">
      <c r="A508" s="1">
        <v>384</v>
      </c>
      <c r="B508" s="1" t="s">
        <v>383</v>
      </c>
      <c r="C508" s="1" t="s">
        <v>333</v>
      </c>
      <c r="D508" s="1" t="s">
        <v>334</v>
      </c>
      <c r="E508" s="1" t="s">
        <v>335</v>
      </c>
      <c r="F508" s="22">
        <v>9000</v>
      </c>
      <c r="G508" s="12" t="s">
        <v>383</v>
      </c>
      <c r="H508" s="1">
        <v>3</v>
      </c>
      <c r="I508" s="7">
        <v>3000</v>
      </c>
      <c r="J508" s="7">
        <f t="shared" si="104"/>
        <v>9000</v>
      </c>
      <c r="K508" s="7">
        <v>0</v>
      </c>
      <c r="L508" s="7">
        <v>0</v>
      </c>
      <c r="M508" s="7">
        <f t="shared" si="101"/>
        <v>9000</v>
      </c>
      <c r="N508" s="7">
        <f t="shared" si="102"/>
        <v>9000</v>
      </c>
      <c r="O508" s="7"/>
      <c r="P508" s="1"/>
    </row>
    <row r="509" spans="1:16" x14ac:dyDescent="0.25">
      <c r="A509" s="1">
        <v>385</v>
      </c>
      <c r="B509" s="1" t="s">
        <v>384</v>
      </c>
      <c r="C509" s="1" t="s">
        <v>333</v>
      </c>
      <c r="D509" s="1" t="s">
        <v>334</v>
      </c>
      <c r="E509" s="1" t="s">
        <v>335</v>
      </c>
      <c r="F509" s="22">
        <v>9000</v>
      </c>
      <c r="G509" s="12" t="s">
        <v>384</v>
      </c>
      <c r="H509" s="1">
        <v>3</v>
      </c>
      <c r="I509" s="7">
        <v>3000</v>
      </c>
      <c r="J509" s="7">
        <f t="shared" si="104"/>
        <v>9000</v>
      </c>
      <c r="K509" s="7">
        <v>0</v>
      </c>
      <c r="L509" s="7">
        <v>0</v>
      </c>
      <c r="M509" s="7">
        <f t="shared" si="101"/>
        <v>9000</v>
      </c>
      <c r="N509" s="7">
        <f t="shared" si="102"/>
        <v>9000</v>
      </c>
      <c r="O509" s="7"/>
      <c r="P509" s="1"/>
    </row>
    <row r="510" spans="1:16" x14ac:dyDescent="0.25">
      <c r="A510" s="1">
        <v>386</v>
      </c>
      <c r="B510" s="1" t="s">
        <v>385</v>
      </c>
      <c r="C510" s="1" t="s">
        <v>333</v>
      </c>
      <c r="D510" s="1" t="s">
        <v>334</v>
      </c>
      <c r="E510" s="1" t="s">
        <v>335</v>
      </c>
      <c r="F510" s="22">
        <v>9000</v>
      </c>
      <c r="G510" s="12" t="s">
        <v>385</v>
      </c>
      <c r="H510" s="1">
        <v>3</v>
      </c>
      <c r="I510" s="7">
        <v>3000</v>
      </c>
      <c r="J510" s="7">
        <f t="shared" si="104"/>
        <v>9000</v>
      </c>
      <c r="K510" s="7">
        <v>0</v>
      </c>
      <c r="L510" s="7">
        <v>0</v>
      </c>
      <c r="M510" s="7">
        <f t="shared" si="101"/>
        <v>9000</v>
      </c>
      <c r="N510" s="7">
        <f t="shared" si="102"/>
        <v>9000</v>
      </c>
      <c r="O510" s="7"/>
      <c r="P510" s="1"/>
    </row>
    <row r="511" spans="1:16" x14ac:dyDescent="0.25">
      <c r="A511" s="1">
        <v>387</v>
      </c>
      <c r="B511" s="1" t="s">
        <v>386</v>
      </c>
      <c r="C511" s="1" t="s">
        <v>333</v>
      </c>
      <c r="D511" s="1" t="s">
        <v>334</v>
      </c>
      <c r="E511" s="1" t="s">
        <v>335</v>
      </c>
      <c r="F511" s="22">
        <v>9000</v>
      </c>
      <c r="G511" s="12" t="s">
        <v>386</v>
      </c>
      <c r="H511" s="1">
        <v>3</v>
      </c>
      <c r="I511" s="7">
        <v>3000</v>
      </c>
      <c r="J511" s="7">
        <f t="shared" si="104"/>
        <v>9000</v>
      </c>
      <c r="K511" s="7">
        <v>0</v>
      </c>
      <c r="L511" s="7">
        <v>0</v>
      </c>
      <c r="M511" s="7">
        <f t="shared" si="101"/>
        <v>9000</v>
      </c>
      <c r="N511" s="7">
        <f t="shared" si="102"/>
        <v>9000</v>
      </c>
      <c r="O511" s="7"/>
      <c r="P511" s="1"/>
    </row>
    <row r="512" spans="1:16" x14ac:dyDescent="0.25">
      <c r="A512" s="1">
        <v>388</v>
      </c>
      <c r="B512" s="1" t="s">
        <v>387</v>
      </c>
      <c r="C512" s="1" t="s">
        <v>333</v>
      </c>
      <c r="D512" s="1" t="s">
        <v>334</v>
      </c>
      <c r="E512" s="1" t="s">
        <v>335</v>
      </c>
      <c r="F512" s="22">
        <v>9000</v>
      </c>
      <c r="G512" s="12" t="s">
        <v>387</v>
      </c>
      <c r="H512" s="1">
        <v>3</v>
      </c>
      <c r="I512" s="7">
        <v>3000</v>
      </c>
      <c r="J512" s="7">
        <f t="shared" si="104"/>
        <v>9000</v>
      </c>
      <c r="K512" s="7">
        <v>0</v>
      </c>
      <c r="L512" s="7">
        <v>0</v>
      </c>
      <c r="M512" s="7">
        <f t="shared" si="101"/>
        <v>9000</v>
      </c>
      <c r="N512" s="7">
        <f t="shared" si="102"/>
        <v>9000</v>
      </c>
      <c r="O512" s="7"/>
      <c r="P512" s="1"/>
    </row>
    <row r="513" spans="1:16" ht="25.5" x14ac:dyDescent="0.25">
      <c r="A513" s="1">
        <v>389</v>
      </c>
      <c r="B513" s="1" t="s">
        <v>388</v>
      </c>
      <c r="C513" s="1" t="s">
        <v>333</v>
      </c>
      <c r="D513" s="1" t="s">
        <v>334</v>
      </c>
      <c r="E513" s="1" t="s">
        <v>335</v>
      </c>
      <c r="F513" s="22">
        <v>30000</v>
      </c>
      <c r="G513" s="12" t="s">
        <v>388</v>
      </c>
      <c r="H513" s="1">
        <v>10</v>
      </c>
      <c r="I513" s="7">
        <v>3000</v>
      </c>
      <c r="J513" s="7">
        <f t="shared" si="104"/>
        <v>30000</v>
      </c>
      <c r="K513" s="7">
        <v>0</v>
      </c>
      <c r="L513" s="7">
        <v>0</v>
      </c>
      <c r="M513" s="7">
        <f t="shared" si="101"/>
        <v>30000</v>
      </c>
      <c r="N513" s="7">
        <f t="shared" si="102"/>
        <v>30000</v>
      </c>
      <c r="O513" s="7"/>
      <c r="P513" s="1"/>
    </row>
    <row r="514" spans="1:16" x14ac:dyDescent="0.25">
      <c r="A514" s="1">
        <v>390</v>
      </c>
      <c r="B514" s="1" t="s">
        <v>389</v>
      </c>
      <c r="C514" s="1" t="s">
        <v>333</v>
      </c>
      <c r="D514" s="1" t="s">
        <v>334</v>
      </c>
      <c r="E514" s="1" t="s">
        <v>335</v>
      </c>
      <c r="F514" s="22">
        <v>30000</v>
      </c>
      <c r="G514" s="12" t="s">
        <v>389</v>
      </c>
      <c r="H514" s="1">
        <v>10</v>
      </c>
      <c r="I514" s="7">
        <v>3000</v>
      </c>
      <c r="J514" s="7">
        <f t="shared" si="104"/>
        <v>30000</v>
      </c>
      <c r="K514" s="7">
        <v>0</v>
      </c>
      <c r="L514" s="7">
        <v>0</v>
      </c>
      <c r="M514" s="7">
        <f t="shared" si="101"/>
        <v>30000</v>
      </c>
      <c r="N514" s="7">
        <f t="shared" si="102"/>
        <v>30000</v>
      </c>
      <c r="O514" s="7"/>
      <c r="P514" s="1"/>
    </row>
    <row r="515" spans="1:16" ht="25.5" x14ac:dyDescent="0.25">
      <c r="A515" s="1">
        <v>391</v>
      </c>
      <c r="B515" s="1" t="s">
        <v>390</v>
      </c>
      <c r="C515" s="1" t="s">
        <v>333</v>
      </c>
      <c r="D515" s="1" t="s">
        <v>334</v>
      </c>
      <c r="E515" s="1" t="s">
        <v>335</v>
      </c>
      <c r="F515" s="22">
        <v>30000</v>
      </c>
      <c r="G515" s="12" t="s">
        <v>390</v>
      </c>
      <c r="H515" s="1">
        <v>10</v>
      </c>
      <c r="I515" s="7">
        <v>3000</v>
      </c>
      <c r="J515" s="7">
        <f t="shared" si="104"/>
        <v>30000</v>
      </c>
      <c r="K515" s="7">
        <v>0</v>
      </c>
      <c r="L515" s="7">
        <v>0</v>
      </c>
      <c r="M515" s="7">
        <f t="shared" si="101"/>
        <v>30000</v>
      </c>
      <c r="N515" s="7">
        <f t="shared" si="102"/>
        <v>30000</v>
      </c>
      <c r="O515" s="7"/>
      <c r="P515" s="1"/>
    </row>
    <row r="516" spans="1:16" ht="25.5" x14ac:dyDescent="0.25">
      <c r="A516" s="1">
        <v>392</v>
      </c>
      <c r="B516" s="1" t="s">
        <v>391</v>
      </c>
      <c r="C516" s="1" t="s">
        <v>333</v>
      </c>
      <c r="D516" s="1" t="s">
        <v>334</v>
      </c>
      <c r="E516" s="1" t="s">
        <v>335</v>
      </c>
      <c r="F516" s="22">
        <v>9000</v>
      </c>
      <c r="G516" s="12" t="s">
        <v>391</v>
      </c>
      <c r="H516" s="1">
        <v>3</v>
      </c>
      <c r="I516" s="7">
        <v>3000</v>
      </c>
      <c r="J516" s="7">
        <f t="shared" si="104"/>
        <v>9000</v>
      </c>
      <c r="K516" s="7">
        <v>0</v>
      </c>
      <c r="L516" s="7">
        <v>0</v>
      </c>
      <c r="M516" s="7">
        <f t="shared" si="101"/>
        <v>9000</v>
      </c>
      <c r="N516" s="7">
        <f t="shared" si="102"/>
        <v>9000</v>
      </c>
      <c r="O516" s="7"/>
      <c r="P516" s="1"/>
    </row>
    <row r="517" spans="1:16" ht="25.5" x14ac:dyDescent="0.25">
      <c r="A517" s="1">
        <v>393</v>
      </c>
      <c r="B517" s="1" t="s">
        <v>392</v>
      </c>
      <c r="C517" s="1" t="s">
        <v>333</v>
      </c>
      <c r="D517" s="1" t="s">
        <v>334</v>
      </c>
      <c r="E517" s="1" t="s">
        <v>335</v>
      </c>
      <c r="F517" s="22">
        <v>9000</v>
      </c>
      <c r="G517" s="12" t="s">
        <v>392</v>
      </c>
      <c r="H517" s="1">
        <v>3</v>
      </c>
      <c r="I517" s="7">
        <v>3000</v>
      </c>
      <c r="J517" s="7">
        <f t="shared" si="104"/>
        <v>9000</v>
      </c>
      <c r="K517" s="7">
        <v>0</v>
      </c>
      <c r="L517" s="7">
        <v>0</v>
      </c>
      <c r="M517" s="7">
        <f t="shared" si="101"/>
        <v>9000</v>
      </c>
      <c r="N517" s="7">
        <f t="shared" si="102"/>
        <v>9000</v>
      </c>
      <c r="O517" s="7"/>
      <c r="P517" s="1"/>
    </row>
    <row r="518" spans="1:16" x14ac:dyDescent="0.25">
      <c r="A518" s="1">
        <v>394</v>
      </c>
      <c r="B518" s="1" t="s">
        <v>393</v>
      </c>
      <c r="C518" s="1" t="s">
        <v>333</v>
      </c>
      <c r="D518" s="1" t="s">
        <v>334</v>
      </c>
      <c r="E518" s="1" t="s">
        <v>335</v>
      </c>
      <c r="F518" s="22">
        <v>9000</v>
      </c>
      <c r="G518" s="12" t="s">
        <v>393</v>
      </c>
      <c r="H518" s="1">
        <v>3</v>
      </c>
      <c r="I518" s="7">
        <v>3000</v>
      </c>
      <c r="J518" s="7">
        <f t="shared" si="104"/>
        <v>9000</v>
      </c>
      <c r="K518" s="7">
        <v>0</v>
      </c>
      <c r="L518" s="7">
        <v>0</v>
      </c>
      <c r="M518" s="7">
        <f t="shared" si="101"/>
        <v>9000</v>
      </c>
      <c r="N518" s="7">
        <f t="shared" si="102"/>
        <v>9000</v>
      </c>
      <c r="O518" s="7"/>
      <c r="P518" s="1"/>
    </row>
    <row r="519" spans="1:16" ht="25.5" x14ac:dyDescent="0.25">
      <c r="A519" s="1">
        <v>395</v>
      </c>
      <c r="B519" s="1" t="s">
        <v>394</v>
      </c>
      <c r="C519" s="1" t="s">
        <v>333</v>
      </c>
      <c r="D519" s="1" t="s">
        <v>334</v>
      </c>
      <c r="E519" s="1" t="s">
        <v>335</v>
      </c>
      <c r="F519" s="22">
        <v>15000</v>
      </c>
      <c r="G519" s="12" t="s">
        <v>394</v>
      </c>
      <c r="H519" s="1">
        <v>5</v>
      </c>
      <c r="I519" s="7">
        <v>3000</v>
      </c>
      <c r="J519" s="7">
        <f t="shared" si="104"/>
        <v>15000</v>
      </c>
      <c r="K519" s="7">
        <v>0</v>
      </c>
      <c r="L519" s="7">
        <v>0</v>
      </c>
      <c r="M519" s="7">
        <f t="shared" si="101"/>
        <v>15000</v>
      </c>
      <c r="N519" s="7">
        <f t="shared" si="102"/>
        <v>15000</v>
      </c>
      <c r="O519" s="7"/>
      <c r="P519" s="1"/>
    </row>
    <row r="520" spans="1:16" x14ac:dyDescent="0.25">
      <c r="A520" s="1">
        <v>396</v>
      </c>
      <c r="B520" s="1" t="s">
        <v>157</v>
      </c>
      <c r="C520" s="1" t="s">
        <v>333</v>
      </c>
      <c r="D520" s="1" t="s">
        <v>334</v>
      </c>
      <c r="E520" s="1" t="s">
        <v>335</v>
      </c>
      <c r="F520" s="22">
        <v>15000</v>
      </c>
      <c r="G520" s="12" t="s">
        <v>157</v>
      </c>
      <c r="H520" s="1">
        <v>5</v>
      </c>
      <c r="I520" s="7">
        <v>3000</v>
      </c>
      <c r="J520" s="7">
        <f t="shared" si="104"/>
        <v>15000</v>
      </c>
      <c r="K520" s="7">
        <v>0</v>
      </c>
      <c r="L520" s="7">
        <v>0</v>
      </c>
      <c r="M520" s="7">
        <f t="shared" si="101"/>
        <v>15000</v>
      </c>
      <c r="N520" s="7">
        <f t="shared" si="102"/>
        <v>15000</v>
      </c>
      <c r="O520" s="7"/>
      <c r="P520" s="1"/>
    </row>
    <row r="521" spans="1:16" ht="25.5" x14ac:dyDescent="0.25">
      <c r="A521" s="1">
        <v>397</v>
      </c>
      <c r="B521" s="1" t="s">
        <v>395</v>
      </c>
      <c r="C521" s="1" t="s">
        <v>333</v>
      </c>
      <c r="D521" s="1" t="s">
        <v>334</v>
      </c>
      <c r="E521" s="1" t="s">
        <v>335</v>
      </c>
      <c r="F521" s="22">
        <v>15000</v>
      </c>
      <c r="G521" s="12" t="s">
        <v>395</v>
      </c>
      <c r="H521" s="1">
        <v>5</v>
      </c>
      <c r="I521" s="7">
        <v>3000</v>
      </c>
      <c r="J521" s="7">
        <f t="shared" si="104"/>
        <v>15000</v>
      </c>
      <c r="K521" s="7">
        <v>0</v>
      </c>
      <c r="L521" s="7">
        <v>0</v>
      </c>
      <c r="M521" s="7">
        <f t="shared" ref="M521:M564" si="105">J521+K521+L521</f>
        <v>15000</v>
      </c>
      <c r="N521" s="7">
        <f t="shared" ref="N521:N564" si="106">M521</f>
        <v>15000</v>
      </c>
      <c r="O521" s="7"/>
      <c r="P521" s="1"/>
    </row>
    <row r="522" spans="1:16" x14ac:dyDescent="0.25">
      <c r="A522" s="1">
        <v>398</v>
      </c>
      <c r="B522" s="1" t="s">
        <v>396</v>
      </c>
      <c r="C522" s="1" t="s">
        <v>333</v>
      </c>
      <c r="D522" s="1" t="s">
        <v>334</v>
      </c>
      <c r="E522" s="1" t="s">
        <v>335</v>
      </c>
      <c r="F522" s="22">
        <v>30000</v>
      </c>
      <c r="G522" s="12" t="s">
        <v>396</v>
      </c>
      <c r="H522" s="1">
        <v>10</v>
      </c>
      <c r="I522" s="7">
        <v>3000</v>
      </c>
      <c r="J522" s="7">
        <f t="shared" si="104"/>
        <v>30000</v>
      </c>
      <c r="K522" s="7">
        <v>0</v>
      </c>
      <c r="L522" s="7">
        <v>0</v>
      </c>
      <c r="M522" s="7">
        <f t="shared" si="105"/>
        <v>30000</v>
      </c>
      <c r="N522" s="7">
        <f t="shared" si="106"/>
        <v>30000</v>
      </c>
      <c r="O522" s="7"/>
      <c r="P522" s="1"/>
    </row>
    <row r="523" spans="1:16" x14ac:dyDescent="0.25">
      <c r="A523" s="459" t="s">
        <v>217</v>
      </c>
      <c r="B523" s="459"/>
      <c r="C523" s="1"/>
      <c r="D523" s="1"/>
      <c r="E523" s="1"/>
      <c r="F523" s="24">
        <v>1719000</v>
      </c>
      <c r="G523" s="12"/>
      <c r="H523" s="1"/>
      <c r="I523" s="7"/>
      <c r="J523" s="10">
        <f>SUM(J456:J522)</f>
        <v>1719000</v>
      </c>
      <c r="K523" s="10">
        <f t="shared" ref="K523:N523" si="107">SUM(K456:K522)</f>
        <v>0</v>
      </c>
      <c r="L523" s="10">
        <f t="shared" si="107"/>
        <v>0</v>
      </c>
      <c r="M523" s="7">
        <f t="shared" si="105"/>
        <v>1719000</v>
      </c>
      <c r="N523" s="10">
        <f t="shared" si="107"/>
        <v>1719000</v>
      </c>
      <c r="O523" s="10"/>
      <c r="P523" s="1"/>
    </row>
    <row r="524" spans="1:16" ht="25.5" x14ac:dyDescent="0.25">
      <c r="A524" s="1">
        <v>399</v>
      </c>
      <c r="B524" s="1" t="s">
        <v>338</v>
      </c>
      <c r="C524" s="8" t="s">
        <v>397</v>
      </c>
      <c r="D524" s="1" t="s">
        <v>398</v>
      </c>
      <c r="E524" s="1" t="s">
        <v>399</v>
      </c>
      <c r="F524" s="22">
        <v>15000</v>
      </c>
      <c r="G524" s="12" t="s">
        <v>338</v>
      </c>
      <c r="H524" s="1">
        <v>5</v>
      </c>
      <c r="I524" s="7">
        <v>3000</v>
      </c>
      <c r="J524" s="7">
        <f t="shared" ref="J524:J564" si="108">H524*I524</f>
        <v>15000</v>
      </c>
      <c r="K524" s="7"/>
      <c r="L524" s="7"/>
      <c r="M524" s="7">
        <f t="shared" si="105"/>
        <v>15000</v>
      </c>
      <c r="N524" s="7">
        <f t="shared" si="106"/>
        <v>15000</v>
      </c>
      <c r="O524" s="7"/>
      <c r="P524" s="1"/>
    </row>
    <row r="525" spans="1:16" ht="25.5" x14ac:dyDescent="0.25">
      <c r="A525" s="1">
        <v>400</v>
      </c>
      <c r="B525" s="1" t="s">
        <v>342</v>
      </c>
      <c r="C525" s="8" t="s">
        <v>397</v>
      </c>
      <c r="D525" s="1" t="s">
        <v>398</v>
      </c>
      <c r="E525" s="1" t="s">
        <v>399</v>
      </c>
      <c r="F525" s="22">
        <v>18000</v>
      </c>
      <c r="G525" s="12" t="s">
        <v>342</v>
      </c>
      <c r="H525" s="1">
        <v>6</v>
      </c>
      <c r="I525" s="7">
        <v>3000</v>
      </c>
      <c r="J525" s="7">
        <f t="shared" si="108"/>
        <v>18000</v>
      </c>
      <c r="K525" s="7"/>
      <c r="L525" s="7"/>
      <c r="M525" s="7">
        <f t="shared" si="105"/>
        <v>18000</v>
      </c>
      <c r="N525" s="7">
        <f t="shared" si="106"/>
        <v>18000</v>
      </c>
      <c r="O525" s="7"/>
      <c r="P525" s="1"/>
    </row>
    <row r="526" spans="1:16" ht="25.5" x14ac:dyDescent="0.25">
      <c r="A526" s="1">
        <v>401</v>
      </c>
      <c r="B526" s="1" t="s">
        <v>400</v>
      </c>
      <c r="C526" s="8" t="s">
        <v>397</v>
      </c>
      <c r="D526" s="1" t="s">
        <v>398</v>
      </c>
      <c r="E526" s="1" t="s">
        <v>399</v>
      </c>
      <c r="F526" s="22">
        <v>18000</v>
      </c>
      <c r="G526" s="12" t="s">
        <v>400</v>
      </c>
      <c r="H526" s="1">
        <v>6</v>
      </c>
      <c r="I526" s="7">
        <v>3000</v>
      </c>
      <c r="J526" s="7">
        <f t="shared" si="108"/>
        <v>18000</v>
      </c>
      <c r="K526" s="7"/>
      <c r="L526" s="7"/>
      <c r="M526" s="7">
        <f t="shared" si="105"/>
        <v>18000</v>
      </c>
      <c r="N526" s="7">
        <f t="shared" si="106"/>
        <v>18000</v>
      </c>
      <c r="O526" s="7"/>
      <c r="P526" s="1"/>
    </row>
    <row r="527" spans="1:16" ht="25.5" x14ac:dyDescent="0.25">
      <c r="A527" s="1">
        <v>402</v>
      </c>
      <c r="B527" s="1" t="s">
        <v>351</v>
      </c>
      <c r="C527" s="8" t="s">
        <v>397</v>
      </c>
      <c r="D527" s="1" t="s">
        <v>398</v>
      </c>
      <c r="E527" s="1" t="s">
        <v>399</v>
      </c>
      <c r="F527" s="22">
        <v>24000</v>
      </c>
      <c r="G527" s="12" t="s">
        <v>351</v>
      </c>
      <c r="H527" s="1">
        <v>8</v>
      </c>
      <c r="I527" s="7">
        <v>3000</v>
      </c>
      <c r="J527" s="7">
        <f t="shared" si="108"/>
        <v>24000</v>
      </c>
      <c r="K527" s="7"/>
      <c r="L527" s="7"/>
      <c r="M527" s="7">
        <f t="shared" si="105"/>
        <v>24000</v>
      </c>
      <c r="N527" s="7">
        <f t="shared" si="106"/>
        <v>24000</v>
      </c>
      <c r="O527" s="7"/>
      <c r="P527" s="1"/>
    </row>
    <row r="528" spans="1:16" ht="25.5" x14ac:dyDescent="0.25">
      <c r="A528" s="1">
        <v>403</v>
      </c>
      <c r="B528" s="1" t="s">
        <v>308</v>
      </c>
      <c r="C528" s="8" t="s">
        <v>397</v>
      </c>
      <c r="D528" s="1" t="s">
        <v>398</v>
      </c>
      <c r="E528" s="1" t="s">
        <v>399</v>
      </c>
      <c r="F528" s="22">
        <v>24000</v>
      </c>
      <c r="G528" s="12" t="s">
        <v>308</v>
      </c>
      <c r="H528" s="1">
        <v>8</v>
      </c>
      <c r="I528" s="7">
        <v>3000</v>
      </c>
      <c r="J528" s="7">
        <f t="shared" si="108"/>
        <v>24000</v>
      </c>
      <c r="K528" s="7"/>
      <c r="L528" s="7"/>
      <c r="M528" s="7">
        <f t="shared" si="105"/>
        <v>24000</v>
      </c>
      <c r="N528" s="7">
        <f t="shared" si="106"/>
        <v>24000</v>
      </c>
      <c r="O528" s="7"/>
      <c r="P528" s="1"/>
    </row>
    <row r="529" spans="1:16" ht="25.5" x14ac:dyDescent="0.25">
      <c r="A529" s="1">
        <v>404</v>
      </c>
      <c r="B529" s="1" t="s">
        <v>350</v>
      </c>
      <c r="C529" s="8" t="s">
        <v>397</v>
      </c>
      <c r="D529" s="1" t="s">
        <v>398</v>
      </c>
      <c r="E529" s="1" t="s">
        <v>399</v>
      </c>
      <c r="F529" s="22">
        <v>24000</v>
      </c>
      <c r="G529" s="12" t="s">
        <v>350</v>
      </c>
      <c r="H529" s="1">
        <v>8</v>
      </c>
      <c r="I529" s="7">
        <v>3000</v>
      </c>
      <c r="J529" s="7">
        <f t="shared" si="108"/>
        <v>24000</v>
      </c>
      <c r="K529" s="7"/>
      <c r="L529" s="7"/>
      <c r="M529" s="7">
        <f t="shared" si="105"/>
        <v>24000</v>
      </c>
      <c r="N529" s="7">
        <f t="shared" si="106"/>
        <v>24000</v>
      </c>
      <c r="O529" s="7"/>
      <c r="P529" s="1"/>
    </row>
    <row r="530" spans="1:16" ht="25.5" x14ac:dyDescent="0.25">
      <c r="A530" s="1">
        <v>405</v>
      </c>
      <c r="B530" s="1" t="s">
        <v>401</v>
      </c>
      <c r="C530" s="8" t="s">
        <v>397</v>
      </c>
      <c r="D530" s="1" t="s">
        <v>398</v>
      </c>
      <c r="E530" s="1" t="s">
        <v>399</v>
      </c>
      <c r="F530" s="22">
        <v>9000</v>
      </c>
      <c r="G530" s="12" t="s">
        <v>401</v>
      </c>
      <c r="H530" s="1">
        <v>3</v>
      </c>
      <c r="I530" s="7">
        <v>3000</v>
      </c>
      <c r="J530" s="7">
        <f t="shared" si="108"/>
        <v>9000</v>
      </c>
      <c r="K530" s="7"/>
      <c r="L530" s="7"/>
      <c r="M530" s="7">
        <f t="shared" si="105"/>
        <v>9000</v>
      </c>
      <c r="N530" s="7">
        <f t="shared" si="106"/>
        <v>9000</v>
      </c>
      <c r="O530" s="7"/>
      <c r="P530" s="1"/>
    </row>
    <row r="531" spans="1:16" ht="25.5" x14ac:dyDescent="0.25">
      <c r="A531" s="1">
        <v>406</v>
      </c>
      <c r="B531" s="1" t="s">
        <v>273</v>
      </c>
      <c r="C531" s="8" t="s">
        <v>397</v>
      </c>
      <c r="D531" s="1" t="s">
        <v>398</v>
      </c>
      <c r="E531" s="1" t="s">
        <v>399</v>
      </c>
      <c r="F531" s="22">
        <v>24000</v>
      </c>
      <c r="G531" s="12" t="s">
        <v>273</v>
      </c>
      <c r="H531" s="1">
        <v>8</v>
      </c>
      <c r="I531" s="7">
        <v>3000</v>
      </c>
      <c r="J531" s="7">
        <f t="shared" si="108"/>
        <v>24000</v>
      </c>
      <c r="K531" s="7"/>
      <c r="L531" s="7"/>
      <c r="M531" s="7">
        <f t="shared" si="105"/>
        <v>24000</v>
      </c>
      <c r="N531" s="7">
        <f t="shared" si="106"/>
        <v>24000</v>
      </c>
      <c r="O531" s="7"/>
      <c r="P531" s="1"/>
    </row>
    <row r="532" spans="1:16" ht="25.5" x14ac:dyDescent="0.25">
      <c r="A532" s="1">
        <v>407</v>
      </c>
      <c r="B532" s="1" t="s">
        <v>402</v>
      </c>
      <c r="C532" s="8" t="s">
        <v>397</v>
      </c>
      <c r="D532" s="1" t="s">
        <v>398</v>
      </c>
      <c r="E532" s="1" t="s">
        <v>399</v>
      </c>
      <c r="F532" s="22">
        <v>18000</v>
      </c>
      <c r="G532" s="12" t="s">
        <v>402</v>
      </c>
      <c r="H532" s="1">
        <v>6</v>
      </c>
      <c r="I532" s="7">
        <v>3000</v>
      </c>
      <c r="J532" s="7">
        <f t="shared" si="108"/>
        <v>18000</v>
      </c>
      <c r="K532" s="7"/>
      <c r="L532" s="7"/>
      <c r="M532" s="7">
        <f t="shared" si="105"/>
        <v>18000</v>
      </c>
      <c r="N532" s="7">
        <f t="shared" si="106"/>
        <v>18000</v>
      </c>
      <c r="O532" s="7"/>
      <c r="P532" s="1"/>
    </row>
    <row r="533" spans="1:16" ht="25.5" x14ac:dyDescent="0.25">
      <c r="A533" s="1">
        <v>408</v>
      </c>
      <c r="B533" s="1" t="s">
        <v>345</v>
      </c>
      <c r="C533" s="8" t="s">
        <v>397</v>
      </c>
      <c r="D533" s="1" t="s">
        <v>398</v>
      </c>
      <c r="E533" s="1" t="s">
        <v>399</v>
      </c>
      <c r="F533" s="22">
        <v>18000</v>
      </c>
      <c r="G533" s="12" t="s">
        <v>345</v>
      </c>
      <c r="H533" s="1">
        <v>6</v>
      </c>
      <c r="I533" s="7">
        <v>3000</v>
      </c>
      <c r="J533" s="7">
        <f t="shared" si="108"/>
        <v>18000</v>
      </c>
      <c r="K533" s="7"/>
      <c r="L533" s="7"/>
      <c r="M533" s="7">
        <f t="shared" si="105"/>
        <v>18000</v>
      </c>
      <c r="N533" s="7">
        <f t="shared" si="106"/>
        <v>18000</v>
      </c>
      <c r="O533" s="7"/>
      <c r="P533" s="1"/>
    </row>
    <row r="534" spans="1:16" ht="25.5" x14ac:dyDescent="0.25">
      <c r="A534" s="1">
        <v>409</v>
      </c>
      <c r="B534" s="1" t="s">
        <v>403</v>
      </c>
      <c r="C534" s="8" t="s">
        <v>397</v>
      </c>
      <c r="D534" s="1" t="s">
        <v>398</v>
      </c>
      <c r="E534" s="1" t="s">
        <v>399</v>
      </c>
      <c r="F534" s="22">
        <v>15000</v>
      </c>
      <c r="G534" s="12" t="s">
        <v>403</v>
      </c>
      <c r="H534" s="1">
        <v>5</v>
      </c>
      <c r="I534" s="7">
        <v>3000</v>
      </c>
      <c r="J534" s="7">
        <f t="shared" si="108"/>
        <v>15000</v>
      </c>
      <c r="K534" s="7"/>
      <c r="L534" s="7"/>
      <c r="M534" s="7">
        <f t="shared" si="105"/>
        <v>15000</v>
      </c>
      <c r="N534" s="7">
        <f t="shared" si="106"/>
        <v>15000</v>
      </c>
      <c r="O534" s="7"/>
      <c r="P534" s="1"/>
    </row>
    <row r="535" spans="1:16" ht="25.5" x14ac:dyDescent="0.25">
      <c r="A535" s="1">
        <v>410</v>
      </c>
      <c r="B535" s="1" t="s">
        <v>353</v>
      </c>
      <c r="C535" s="8" t="s">
        <v>397</v>
      </c>
      <c r="D535" s="1" t="s">
        <v>398</v>
      </c>
      <c r="E535" s="1" t="s">
        <v>399</v>
      </c>
      <c r="F535" s="22">
        <v>24000</v>
      </c>
      <c r="G535" s="12" t="s">
        <v>353</v>
      </c>
      <c r="H535" s="1">
        <v>8</v>
      </c>
      <c r="I535" s="7">
        <v>3000</v>
      </c>
      <c r="J535" s="7">
        <f t="shared" si="108"/>
        <v>24000</v>
      </c>
      <c r="K535" s="7"/>
      <c r="L535" s="7"/>
      <c r="M535" s="7">
        <f t="shared" si="105"/>
        <v>24000</v>
      </c>
      <c r="N535" s="7">
        <f t="shared" si="106"/>
        <v>24000</v>
      </c>
      <c r="O535" s="7"/>
      <c r="P535" s="1"/>
    </row>
    <row r="536" spans="1:16" ht="25.5" x14ac:dyDescent="0.25">
      <c r="A536" s="1">
        <v>411</v>
      </c>
      <c r="B536" s="1" t="s">
        <v>404</v>
      </c>
      <c r="C536" s="8" t="s">
        <v>397</v>
      </c>
      <c r="D536" s="1" t="s">
        <v>398</v>
      </c>
      <c r="E536" s="1" t="s">
        <v>399</v>
      </c>
      <c r="F536" s="22">
        <v>18000</v>
      </c>
      <c r="G536" s="12" t="s">
        <v>404</v>
      </c>
      <c r="H536" s="1">
        <v>6</v>
      </c>
      <c r="I536" s="7">
        <v>3000</v>
      </c>
      <c r="J536" s="7">
        <f t="shared" si="108"/>
        <v>18000</v>
      </c>
      <c r="K536" s="7"/>
      <c r="L536" s="7"/>
      <c r="M536" s="7">
        <f t="shared" si="105"/>
        <v>18000</v>
      </c>
      <c r="N536" s="7">
        <f t="shared" si="106"/>
        <v>18000</v>
      </c>
      <c r="O536" s="7"/>
      <c r="P536" s="1"/>
    </row>
    <row r="537" spans="1:16" ht="25.5" x14ac:dyDescent="0.25">
      <c r="A537" s="1">
        <v>412</v>
      </c>
      <c r="B537" s="1" t="s">
        <v>339</v>
      </c>
      <c r="C537" s="8" t="s">
        <v>397</v>
      </c>
      <c r="D537" s="1" t="s">
        <v>398</v>
      </c>
      <c r="E537" s="1" t="s">
        <v>399</v>
      </c>
      <c r="F537" s="22">
        <v>18000</v>
      </c>
      <c r="G537" s="12" t="s">
        <v>339</v>
      </c>
      <c r="H537" s="1">
        <v>6</v>
      </c>
      <c r="I537" s="7">
        <v>3000</v>
      </c>
      <c r="J537" s="7">
        <f t="shared" si="108"/>
        <v>18000</v>
      </c>
      <c r="K537" s="7"/>
      <c r="L537" s="7"/>
      <c r="M537" s="7">
        <f t="shared" si="105"/>
        <v>18000</v>
      </c>
      <c r="N537" s="7">
        <f t="shared" si="106"/>
        <v>18000</v>
      </c>
      <c r="O537" s="7"/>
      <c r="P537" s="1"/>
    </row>
    <row r="538" spans="1:16" ht="25.5" x14ac:dyDescent="0.25">
      <c r="A538" s="1">
        <v>413</v>
      </c>
      <c r="B538" s="1" t="s">
        <v>378</v>
      </c>
      <c r="C538" s="8" t="s">
        <v>397</v>
      </c>
      <c r="D538" s="1" t="s">
        <v>398</v>
      </c>
      <c r="E538" s="1" t="s">
        <v>399</v>
      </c>
      <c r="F538" s="22">
        <v>15000</v>
      </c>
      <c r="G538" s="12" t="s">
        <v>378</v>
      </c>
      <c r="H538" s="1">
        <v>5</v>
      </c>
      <c r="I538" s="7">
        <v>3000</v>
      </c>
      <c r="J538" s="7">
        <f t="shared" si="108"/>
        <v>15000</v>
      </c>
      <c r="K538" s="7"/>
      <c r="L538" s="7"/>
      <c r="M538" s="7">
        <f t="shared" si="105"/>
        <v>15000</v>
      </c>
      <c r="N538" s="7">
        <f t="shared" si="106"/>
        <v>15000</v>
      </c>
      <c r="O538" s="7"/>
      <c r="P538" s="1"/>
    </row>
    <row r="539" spans="1:16" ht="25.5" x14ac:dyDescent="0.25">
      <c r="A539" s="1">
        <v>414</v>
      </c>
      <c r="B539" s="1" t="s">
        <v>405</v>
      </c>
      <c r="C539" s="8" t="s">
        <v>397</v>
      </c>
      <c r="D539" s="1" t="s">
        <v>398</v>
      </c>
      <c r="E539" s="1" t="s">
        <v>399</v>
      </c>
      <c r="F539" s="22">
        <v>24000</v>
      </c>
      <c r="G539" s="12" t="s">
        <v>405</v>
      </c>
      <c r="H539" s="1">
        <v>8</v>
      </c>
      <c r="I539" s="7">
        <v>3000</v>
      </c>
      <c r="J539" s="7">
        <f t="shared" si="108"/>
        <v>24000</v>
      </c>
      <c r="K539" s="7"/>
      <c r="L539" s="7"/>
      <c r="M539" s="7">
        <f t="shared" si="105"/>
        <v>24000</v>
      </c>
      <c r="N539" s="7">
        <f t="shared" si="106"/>
        <v>24000</v>
      </c>
      <c r="O539" s="7"/>
      <c r="P539" s="1"/>
    </row>
    <row r="540" spans="1:16" ht="25.5" x14ac:dyDescent="0.25">
      <c r="A540" s="1">
        <v>415</v>
      </c>
      <c r="B540" s="1" t="s">
        <v>245</v>
      </c>
      <c r="C540" s="8" t="s">
        <v>397</v>
      </c>
      <c r="D540" s="1" t="s">
        <v>398</v>
      </c>
      <c r="E540" s="1" t="s">
        <v>399</v>
      </c>
      <c r="F540" s="22">
        <v>18000</v>
      </c>
      <c r="G540" s="12" t="s">
        <v>245</v>
      </c>
      <c r="H540" s="1">
        <v>6</v>
      </c>
      <c r="I540" s="7">
        <v>3000</v>
      </c>
      <c r="J540" s="7">
        <f t="shared" si="108"/>
        <v>18000</v>
      </c>
      <c r="K540" s="7"/>
      <c r="L540" s="7"/>
      <c r="M540" s="7">
        <f t="shared" si="105"/>
        <v>18000</v>
      </c>
      <c r="N540" s="7">
        <f t="shared" si="106"/>
        <v>18000</v>
      </c>
      <c r="O540" s="7"/>
      <c r="P540" s="1"/>
    </row>
    <row r="541" spans="1:16" ht="25.5" x14ac:dyDescent="0.25">
      <c r="A541" s="1">
        <v>416</v>
      </c>
      <c r="B541" s="1" t="s">
        <v>406</v>
      </c>
      <c r="C541" s="8" t="s">
        <v>397</v>
      </c>
      <c r="D541" s="1" t="s">
        <v>398</v>
      </c>
      <c r="E541" s="1" t="s">
        <v>399</v>
      </c>
      <c r="F541" s="22">
        <v>15000</v>
      </c>
      <c r="G541" s="12" t="s">
        <v>406</v>
      </c>
      <c r="H541" s="1">
        <v>5</v>
      </c>
      <c r="I541" s="7">
        <v>3000</v>
      </c>
      <c r="J541" s="7">
        <f t="shared" si="108"/>
        <v>15000</v>
      </c>
      <c r="K541" s="7"/>
      <c r="L541" s="7"/>
      <c r="M541" s="7">
        <f t="shared" si="105"/>
        <v>15000</v>
      </c>
      <c r="N541" s="7">
        <f t="shared" si="106"/>
        <v>15000</v>
      </c>
      <c r="O541" s="7"/>
      <c r="P541" s="1"/>
    </row>
    <row r="542" spans="1:16" ht="25.5" x14ac:dyDescent="0.25">
      <c r="A542" s="1">
        <v>417</v>
      </c>
      <c r="B542" s="1" t="s">
        <v>407</v>
      </c>
      <c r="C542" s="8" t="s">
        <v>397</v>
      </c>
      <c r="D542" s="1" t="s">
        <v>398</v>
      </c>
      <c r="E542" s="1" t="s">
        <v>399</v>
      </c>
      <c r="F542" s="22">
        <v>18000</v>
      </c>
      <c r="G542" s="12" t="s">
        <v>407</v>
      </c>
      <c r="H542" s="1">
        <v>6</v>
      </c>
      <c r="I542" s="7">
        <v>3000</v>
      </c>
      <c r="J542" s="7">
        <f t="shared" si="108"/>
        <v>18000</v>
      </c>
      <c r="K542" s="7"/>
      <c r="L542" s="7"/>
      <c r="M542" s="7">
        <f t="shared" si="105"/>
        <v>18000</v>
      </c>
      <c r="N542" s="7">
        <f t="shared" si="106"/>
        <v>18000</v>
      </c>
      <c r="O542" s="7"/>
      <c r="P542" s="1"/>
    </row>
    <row r="543" spans="1:16" ht="25.5" x14ac:dyDescent="0.25">
      <c r="A543" s="1">
        <v>418</v>
      </c>
      <c r="B543" s="1" t="s">
        <v>408</v>
      </c>
      <c r="C543" s="8" t="s">
        <v>397</v>
      </c>
      <c r="D543" s="1" t="s">
        <v>398</v>
      </c>
      <c r="E543" s="1" t="s">
        <v>399</v>
      </c>
      <c r="F543" s="22">
        <v>24000</v>
      </c>
      <c r="G543" s="12" t="s">
        <v>408</v>
      </c>
      <c r="H543" s="1">
        <v>8</v>
      </c>
      <c r="I543" s="7">
        <v>3000</v>
      </c>
      <c r="J543" s="7">
        <f t="shared" si="108"/>
        <v>24000</v>
      </c>
      <c r="K543" s="7"/>
      <c r="L543" s="7"/>
      <c r="M543" s="7">
        <f t="shared" si="105"/>
        <v>24000</v>
      </c>
      <c r="N543" s="7">
        <f t="shared" si="106"/>
        <v>24000</v>
      </c>
      <c r="O543" s="7"/>
      <c r="P543" s="1"/>
    </row>
    <row r="544" spans="1:16" ht="25.5" x14ac:dyDescent="0.25">
      <c r="A544" s="1">
        <v>419</v>
      </c>
      <c r="B544" s="1" t="s">
        <v>409</v>
      </c>
      <c r="C544" s="8" t="s">
        <v>397</v>
      </c>
      <c r="D544" s="1" t="s">
        <v>398</v>
      </c>
      <c r="E544" s="1" t="s">
        <v>399</v>
      </c>
      <c r="F544" s="22">
        <v>15000</v>
      </c>
      <c r="G544" s="12" t="s">
        <v>409</v>
      </c>
      <c r="H544" s="1">
        <v>5</v>
      </c>
      <c r="I544" s="7">
        <v>3000</v>
      </c>
      <c r="J544" s="7">
        <f t="shared" si="108"/>
        <v>15000</v>
      </c>
      <c r="K544" s="7"/>
      <c r="L544" s="7"/>
      <c r="M544" s="7">
        <f t="shared" si="105"/>
        <v>15000</v>
      </c>
      <c r="N544" s="7">
        <f t="shared" si="106"/>
        <v>15000</v>
      </c>
      <c r="O544" s="7"/>
      <c r="P544" s="1"/>
    </row>
    <row r="545" spans="1:16" ht="25.5" x14ac:dyDescent="0.25">
      <c r="A545" s="1">
        <v>420</v>
      </c>
      <c r="B545" s="1" t="s">
        <v>410</v>
      </c>
      <c r="C545" s="8" t="s">
        <v>397</v>
      </c>
      <c r="D545" s="1" t="s">
        <v>398</v>
      </c>
      <c r="E545" s="1" t="s">
        <v>399</v>
      </c>
      <c r="F545" s="22">
        <v>15000</v>
      </c>
      <c r="G545" s="12" t="s">
        <v>410</v>
      </c>
      <c r="H545" s="1">
        <v>5</v>
      </c>
      <c r="I545" s="7">
        <v>3000</v>
      </c>
      <c r="J545" s="7">
        <f t="shared" si="108"/>
        <v>15000</v>
      </c>
      <c r="K545" s="7"/>
      <c r="L545" s="7"/>
      <c r="M545" s="7">
        <f t="shared" si="105"/>
        <v>15000</v>
      </c>
      <c r="N545" s="7">
        <f t="shared" si="106"/>
        <v>15000</v>
      </c>
      <c r="O545" s="7"/>
      <c r="P545" s="1"/>
    </row>
    <row r="546" spans="1:16" ht="25.5" x14ac:dyDescent="0.25">
      <c r="A546" s="1">
        <v>421</v>
      </c>
      <c r="B546" s="1" t="s">
        <v>354</v>
      </c>
      <c r="C546" s="8" t="s">
        <v>397</v>
      </c>
      <c r="D546" s="1" t="s">
        <v>398</v>
      </c>
      <c r="E546" s="1" t="s">
        <v>399</v>
      </c>
      <c r="F546" s="22">
        <v>24000</v>
      </c>
      <c r="G546" s="12" t="s">
        <v>354</v>
      </c>
      <c r="H546" s="1">
        <v>8</v>
      </c>
      <c r="I546" s="7">
        <v>3000</v>
      </c>
      <c r="J546" s="7">
        <f t="shared" si="108"/>
        <v>24000</v>
      </c>
      <c r="K546" s="7"/>
      <c r="L546" s="7"/>
      <c r="M546" s="7">
        <f t="shared" si="105"/>
        <v>24000</v>
      </c>
      <c r="N546" s="7">
        <f t="shared" si="106"/>
        <v>24000</v>
      </c>
      <c r="O546" s="7"/>
      <c r="P546" s="1"/>
    </row>
    <row r="547" spans="1:16" ht="25.5" x14ac:dyDescent="0.25">
      <c r="A547" s="1">
        <v>422</v>
      </c>
      <c r="B547" s="1" t="s">
        <v>411</v>
      </c>
      <c r="C547" s="8" t="s">
        <v>397</v>
      </c>
      <c r="D547" s="1" t="s">
        <v>398</v>
      </c>
      <c r="E547" s="1" t="s">
        <v>399</v>
      </c>
      <c r="F547" s="22">
        <v>24000</v>
      </c>
      <c r="G547" s="12" t="s">
        <v>411</v>
      </c>
      <c r="H547" s="1">
        <v>8</v>
      </c>
      <c r="I547" s="7">
        <v>3000</v>
      </c>
      <c r="J547" s="7">
        <f t="shared" si="108"/>
        <v>24000</v>
      </c>
      <c r="K547" s="7"/>
      <c r="L547" s="7"/>
      <c r="M547" s="7">
        <f t="shared" si="105"/>
        <v>24000</v>
      </c>
      <c r="N547" s="7">
        <f t="shared" si="106"/>
        <v>24000</v>
      </c>
      <c r="O547" s="7"/>
      <c r="P547" s="1"/>
    </row>
    <row r="548" spans="1:16" ht="38.25" x14ac:dyDescent="0.25">
      <c r="A548" s="1">
        <v>423</v>
      </c>
      <c r="B548" s="1" t="s">
        <v>412</v>
      </c>
      <c r="C548" s="8" t="s">
        <v>397</v>
      </c>
      <c r="D548" s="1" t="s">
        <v>398</v>
      </c>
      <c r="E548" s="1" t="s">
        <v>399</v>
      </c>
      <c r="F548" s="22">
        <v>33000</v>
      </c>
      <c r="G548" s="12" t="s">
        <v>412</v>
      </c>
      <c r="H548" s="1">
        <v>11</v>
      </c>
      <c r="I548" s="7">
        <v>3000</v>
      </c>
      <c r="J548" s="7">
        <f t="shared" si="108"/>
        <v>33000</v>
      </c>
      <c r="K548" s="7"/>
      <c r="L548" s="7"/>
      <c r="M548" s="7">
        <f t="shared" si="105"/>
        <v>33000</v>
      </c>
      <c r="N548" s="7">
        <f t="shared" si="106"/>
        <v>33000</v>
      </c>
      <c r="O548" s="7"/>
      <c r="P548" s="1"/>
    </row>
    <row r="549" spans="1:16" ht="38.25" x14ac:dyDescent="0.25">
      <c r="A549" s="1">
        <v>424</v>
      </c>
      <c r="B549" s="1" t="s">
        <v>413</v>
      </c>
      <c r="C549" s="8" t="s">
        <v>397</v>
      </c>
      <c r="D549" s="1" t="s">
        <v>398</v>
      </c>
      <c r="E549" s="1" t="s">
        <v>399</v>
      </c>
      <c r="F549" s="22">
        <v>33000</v>
      </c>
      <c r="G549" s="12" t="s">
        <v>413</v>
      </c>
      <c r="H549" s="1">
        <v>11</v>
      </c>
      <c r="I549" s="7">
        <v>3000</v>
      </c>
      <c r="J549" s="7">
        <f t="shared" si="108"/>
        <v>33000</v>
      </c>
      <c r="K549" s="7"/>
      <c r="L549" s="7"/>
      <c r="M549" s="7">
        <f t="shared" si="105"/>
        <v>33000</v>
      </c>
      <c r="N549" s="7">
        <f t="shared" si="106"/>
        <v>33000</v>
      </c>
      <c r="O549" s="7"/>
      <c r="P549" s="1"/>
    </row>
    <row r="550" spans="1:16" ht="25.5" x14ac:dyDescent="0.25">
      <c r="A550" s="1">
        <v>425</v>
      </c>
      <c r="B550" s="1" t="s">
        <v>414</v>
      </c>
      <c r="C550" s="8" t="s">
        <v>397</v>
      </c>
      <c r="D550" s="1" t="s">
        <v>398</v>
      </c>
      <c r="E550" s="1" t="s">
        <v>399</v>
      </c>
      <c r="F550" s="22">
        <v>15000</v>
      </c>
      <c r="G550" s="12" t="s">
        <v>414</v>
      </c>
      <c r="H550" s="1">
        <v>5</v>
      </c>
      <c r="I550" s="7">
        <v>3000</v>
      </c>
      <c r="J550" s="7">
        <f t="shared" si="108"/>
        <v>15000</v>
      </c>
      <c r="K550" s="7"/>
      <c r="L550" s="7"/>
      <c r="M550" s="7">
        <f t="shared" si="105"/>
        <v>15000</v>
      </c>
      <c r="N550" s="7">
        <f t="shared" si="106"/>
        <v>15000</v>
      </c>
      <c r="O550" s="7"/>
      <c r="P550" s="1"/>
    </row>
    <row r="551" spans="1:16" ht="25.5" x14ac:dyDescent="0.25">
      <c r="A551" s="1">
        <v>426</v>
      </c>
      <c r="B551" s="1" t="s">
        <v>415</v>
      </c>
      <c r="C551" s="8" t="s">
        <v>397</v>
      </c>
      <c r="D551" s="1" t="s">
        <v>398</v>
      </c>
      <c r="E551" s="1" t="s">
        <v>399</v>
      </c>
      <c r="F551" s="22">
        <v>15000</v>
      </c>
      <c r="G551" s="12" t="s">
        <v>415</v>
      </c>
      <c r="H551" s="1">
        <v>5</v>
      </c>
      <c r="I551" s="7">
        <v>3000</v>
      </c>
      <c r="J551" s="7">
        <f t="shared" si="108"/>
        <v>15000</v>
      </c>
      <c r="K551" s="7"/>
      <c r="L551" s="7"/>
      <c r="M551" s="7">
        <f t="shared" si="105"/>
        <v>15000</v>
      </c>
      <c r="N551" s="7">
        <f t="shared" si="106"/>
        <v>15000</v>
      </c>
      <c r="O551" s="7"/>
      <c r="P551" s="1"/>
    </row>
    <row r="552" spans="1:16" ht="38.25" x14ac:dyDescent="0.25">
      <c r="A552" s="1">
        <v>427</v>
      </c>
      <c r="B552" s="1" t="s">
        <v>416</v>
      </c>
      <c r="C552" s="8" t="s">
        <v>397</v>
      </c>
      <c r="D552" s="1" t="s">
        <v>398</v>
      </c>
      <c r="E552" s="1" t="s">
        <v>399</v>
      </c>
      <c r="F552" s="22">
        <v>15000</v>
      </c>
      <c r="G552" s="12" t="s">
        <v>416</v>
      </c>
      <c r="H552" s="1">
        <v>5</v>
      </c>
      <c r="I552" s="7">
        <v>3000</v>
      </c>
      <c r="J552" s="7">
        <f t="shared" si="108"/>
        <v>15000</v>
      </c>
      <c r="K552" s="7"/>
      <c r="L552" s="7"/>
      <c r="M552" s="7">
        <f t="shared" si="105"/>
        <v>15000</v>
      </c>
      <c r="N552" s="7">
        <f t="shared" si="106"/>
        <v>15000</v>
      </c>
      <c r="O552" s="7"/>
      <c r="P552" s="1"/>
    </row>
    <row r="553" spans="1:16" ht="25.5" x14ac:dyDescent="0.25">
      <c r="A553" s="1">
        <v>428</v>
      </c>
      <c r="B553" s="1" t="s">
        <v>417</v>
      </c>
      <c r="C553" s="8" t="s">
        <v>397</v>
      </c>
      <c r="D553" s="1" t="s">
        <v>398</v>
      </c>
      <c r="E553" s="1" t="s">
        <v>399</v>
      </c>
      <c r="F553" s="22">
        <v>9000</v>
      </c>
      <c r="G553" s="12" t="s">
        <v>417</v>
      </c>
      <c r="H553" s="1">
        <v>3</v>
      </c>
      <c r="I553" s="7">
        <v>3000</v>
      </c>
      <c r="J553" s="7">
        <f t="shared" si="108"/>
        <v>9000</v>
      </c>
      <c r="K553" s="7"/>
      <c r="L553" s="7"/>
      <c r="M553" s="7">
        <f t="shared" si="105"/>
        <v>9000</v>
      </c>
      <c r="N553" s="7">
        <f t="shared" si="106"/>
        <v>9000</v>
      </c>
      <c r="O553" s="7"/>
      <c r="P553" s="1"/>
    </row>
    <row r="554" spans="1:16" ht="25.5" x14ac:dyDescent="0.25">
      <c r="A554" s="1">
        <v>429</v>
      </c>
      <c r="B554" s="1" t="s">
        <v>418</v>
      </c>
      <c r="C554" s="8" t="s">
        <v>397</v>
      </c>
      <c r="D554" s="1" t="s">
        <v>398</v>
      </c>
      <c r="E554" s="1" t="s">
        <v>399</v>
      </c>
      <c r="F554" s="22">
        <v>9000</v>
      </c>
      <c r="G554" s="12" t="s">
        <v>418</v>
      </c>
      <c r="H554" s="1">
        <v>3</v>
      </c>
      <c r="I554" s="7">
        <v>3000</v>
      </c>
      <c r="J554" s="7">
        <f t="shared" si="108"/>
        <v>9000</v>
      </c>
      <c r="K554" s="7"/>
      <c r="L554" s="7"/>
      <c r="M554" s="7">
        <f t="shared" si="105"/>
        <v>9000</v>
      </c>
      <c r="N554" s="7">
        <f t="shared" si="106"/>
        <v>9000</v>
      </c>
      <c r="O554" s="7"/>
      <c r="P554" s="1"/>
    </row>
    <row r="555" spans="1:16" ht="25.5" x14ac:dyDescent="0.25">
      <c r="A555" s="1">
        <v>430</v>
      </c>
      <c r="B555" s="9" t="s">
        <v>419</v>
      </c>
      <c r="C555" s="8" t="s">
        <v>397</v>
      </c>
      <c r="D555" s="1" t="s">
        <v>398</v>
      </c>
      <c r="E555" s="1" t="s">
        <v>399</v>
      </c>
      <c r="F555" s="22">
        <v>15000</v>
      </c>
      <c r="G555" s="28" t="s">
        <v>419</v>
      </c>
      <c r="H555" s="1">
        <v>5</v>
      </c>
      <c r="I555" s="7">
        <v>3000</v>
      </c>
      <c r="J555" s="7">
        <f t="shared" si="108"/>
        <v>15000</v>
      </c>
      <c r="K555" s="7"/>
      <c r="L555" s="7"/>
      <c r="M555" s="7">
        <f t="shared" si="105"/>
        <v>15000</v>
      </c>
      <c r="N555" s="7">
        <f t="shared" si="106"/>
        <v>15000</v>
      </c>
      <c r="O555" s="7"/>
      <c r="P555" s="1"/>
    </row>
    <row r="556" spans="1:16" ht="25.5" x14ac:dyDescent="0.25">
      <c r="A556" s="1">
        <v>431</v>
      </c>
      <c r="B556" s="9" t="s">
        <v>420</v>
      </c>
      <c r="C556" s="8" t="s">
        <v>397</v>
      </c>
      <c r="D556" s="1" t="s">
        <v>398</v>
      </c>
      <c r="E556" s="1" t="s">
        <v>399</v>
      </c>
      <c r="F556" s="22">
        <v>27000</v>
      </c>
      <c r="G556" s="28" t="s">
        <v>420</v>
      </c>
      <c r="H556" s="1">
        <v>9</v>
      </c>
      <c r="I556" s="7">
        <v>3000</v>
      </c>
      <c r="J556" s="7">
        <f t="shared" si="108"/>
        <v>27000</v>
      </c>
      <c r="K556" s="7"/>
      <c r="L556" s="7"/>
      <c r="M556" s="7">
        <f t="shared" si="105"/>
        <v>27000</v>
      </c>
      <c r="N556" s="7">
        <f t="shared" si="106"/>
        <v>27000</v>
      </c>
      <c r="O556" s="7"/>
      <c r="P556" s="1"/>
    </row>
    <row r="557" spans="1:16" ht="25.5" x14ac:dyDescent="0.25">
      <c r="A557" s="1">
        <v>432</v>
      </c>
      <c r="B557" s="9" t="s">
        <v>421</v>
      </c>
      <c r="C557" s="8" t="s">
        <v>397</v>
      </c>
      <c r="D557" s="1" t="s">
        <v>398</v>
      </c>
      <c r="E557" s="1" t="s">
        <v>399</v>
      </c>
      <c r="F557" s="22">
        <v>9000</v>
      </c>
      <c r="G557" s="28" t="s">
        <v>421</v>
      </c>
      <c r="H557" s="1">
        <v>3</v>
      </c>
      <c r="I557" s="7">
        <v>3000</v>
      </c>
      <c r="J557" s="7">
        <f t="shared" si="108"/>
        <v>9000</v>
      </c>
      <c r="K557" s="7"/>
      <c r="L557" s="7"/>
      <c r="M557" s="7">
        <f t="shared" si="105"/>
        <v>9000</v>
      </c>
      <c r="N557" s="7">
        <f t="shared" si="106"/>
        <v>9000</v>
      </c>
      <c r="O557" s="7"/>
      <c r="P557" s="1"/>
    </row>
    <row r="558" spans="1:16" ht="25.5" x14ac:dyDescent="0.25">
      <c r="A558" s="1">
        <v>433</v>
      </c>
      <c r="B558" s="1" t="s">
        <v>422</v>
      </c>
      <c r="C558" s="8" t="s">
        <v>397</v>
      </c>
      <c r="D558" s="1" t="s">
        <v>398</v>
      </c>
      <c r="E558" s="1" t="s">
        <v>399</v>
      </c>
      <c r="F558" s="22">
        <v>24000</v>
      </c>
      <c r="G558" s="12" t="s">
        <v>422</v>
      </c>
      <c r="H558" s="1">
        <v>8</v>
      </c>
      <c r="I558" s="7">
        <v>3000</v>
      </c>
      <c r="J558" s="7">
        <f t="shared" si="108"/>
        <v>24000</v>
      </c>
      <c r="K558" s="7"/>
      <c r="L558" s="7"/>
      <c r="M558" s="7">
        <f t="shared" si="105"/>
        <v>24000</v>
      </c>
      <c r="N558" s="7">
        <f t="shared" si="106"/>
        <v>24000</v>
      </c>
      <c r="O558" s="7"/>
      <c r="P558" s="1"/>
    </row>
    <row r="559" spans="1:16" ht="25.5" x14ac:dyDescent="0.25">
      <c r="A559" s="1">
        <v>434</v>
      </c>
      <c r="B559" s="1" t="s">
        <v>423</v>
      </c>
      <c r="C559" s="8" t="s">
        <v>397</v>
      </c>
      <c r="D559" s="1" t="s">
        <v>398</v>
      </c>
      <c r="E559" s="1" t="s">
        <v>399</v>
      </c>
      <c r="F559" s="22">
        <v>24000</v>
      </c>
      <c r="G559" s="12" t="s">
        <v>423</v>
      </c>
      <c r="H559" s="1">
        <v>8</v>
      </c>
      <c r="I559" s="7">
        <v>3000</v>
      </c>
      <c r="J559" s="7">
        <f t="shared" si="108"/>
        <v>24000</v>
      </c>
      <c r="K559" s="7"/>
      <c r="L559" s="7"/>
      <c r="M559" s="7">
        <f t="shared" si="105"/>
        <v>24000</v>
      </c>
      <c r="N559" s="7">
        <f t="shared" si="106"/>
        <v>24000</v>
      </c>
      <c r="O559" s="7"/>
      <c r="P559" s="1"/>
    </row>
    <row r="560" spans="1:16" ht="25.5" x14ac:dyDescent="0.25">
      <c r="A560" s="1">
        <v>435</v>
      </c>
      <c r="B560" s="1" t="s">
        <v>360</v>
      </c>
      <c r="C560" s="8" t="s">
        <v>397</v>
      </c>
      <c r="D560" s="1" t="s">
        <v>398</v>
      </c>
      <c r="E560" s="1" t="s">
        <v>399</v>
      </c>
      <c r="F560" s="22">
        <v>24000</v>
      </c>
      <c r="G560" s="12" t="s">
        <v>360</v>
      </c>
      <c r="H560" s="1">
        <v>8</v>
      </c>
      <c r="I560" s="7">
        <v>3000</v>
      </c>
      <c r="J560" s="7">
        <f t="shared" si="108"/>
        <v>24000</v>
      </c>
      <c r="K560" s="7"/>
      <c r="L560" s="7"/>
      <c r="M560" s="7">
        <f t="shared" si="105"/>
        <v>24000</v>
      </c>
      <c r="N560" s="7">
        <f t="shared" si="106"/>
        <v>24000</v>
      </c>
      <c r="O560" s="7"/>
      <c r="P560" s="1"/>
    </row>
    <row r="561" spans="1:16" ht="25.5" x14ac:dyDescent="0.25">
      <c r="A561" s="1">
        <v>436</v>
      </c>
      <c r="B561" s="9" t="s">
        <v>424</v>
      </c>
      <c r="C561" s="8" t="s">
        <v>397</v>
      </c>
      <c r="D561" s="1" t="s">
        <v>398</v>
      </c>
      <c r="E561" s="1" t="s">
        <v>399</v>
      </c>
      <c r="F561" s="22">
        <v>18000</v>
      </c>
      <c r="G561" s="28" t="s">
        <v>424</v>
      </c>
      <c r="H561" s="1">
        <v>6</v>
      </c>
      <c r="I561" s="7">
        <v>3000</v>
      </c>
      <c r="J561" s="7">
        <f t="shared" si="108"/>
        <v>18000</v>
      </c>
      <c r="K561" s="7"/>
      <c r="L561" s="7"/>
      <c r="M561" s="7">
        <f t="shared" si="105"/>
        <v>18000</v>
      </c>
      <c r="N561" s="7">
        <f t="shared" si="106"/>
        <v>18000</v>
      </c>
      <c r="O561" s="7"/>
      <c r="P561" s="1"/>
    </row>
    <row r="562" spans="1:16" ht="25.5" x14ac:dyDescent="0.25">
      <c r="A562" s="1">
        <v>437</v>
      </c>
      <c r="B562" s="9" t="s">
        <v>425</v>
      </c>
      <c r="C562" s="8" t="s">
        <v>397</v>
      </c>
      <c r="D562" s="1" t="s">
        <v>398</v>
      </c>
      <c r="E562" s="1" t="s">
        <v>399</v>
      </c>
      <c r="F562" s="22">
        <v>9000</v>
      </c>
      <c r="G562" s="28" t="s">
        <v>425</v>
      </c>
      <c r="H562" s="1">
        <v>3</v>
      </c>
      <c r="I562" s="7">
        <v>3000</v>
      </c>
      <c r="J562" s="7">
        <f t="shared" si="108"/>
        <v>9000</v>
      </c>
      <c r="K562" s="7"/>
      <c r="L562" s="7"/>
      <c r="M562" s="7">
        <f t="shared" si="105"/>
        <v>9000</v>
      </c>
      <c r="N562" s="7">
        <f t="shared" si="106"/>
        <v>9000</v>
      </c>
      <c r="O562" s="7"/>
      <c r="P562" s="1"/>
    </row>
    <row r="563" spans="1:16" ht="25.5" x14ac:dyDescent="0.25">
      <c r="A563" s="1">
        <v>438</v>
      </c>
      <c r="B563" s="9" t="s">
        <v>426</v>
      </c>
      <c r="C563" s="8" t="s">
        <v>397</v>
      </c>
      <c r="D563" s="1" t="s">
        <v>398</v>
      </c>
      <c r="E563" s="1" t="s">
        <v>399</v>
      </c>
      <c r="F563" s="22">
        <v>9000</v>
      </c>
      <c r="G563" s="28" t="s">
        <v>426</v>
      </c>
      <c r="H563" s="1">
        <v>3</v>
      </c>
      <c r="I563" s="7">
        <v>3000</v>
      </c>
      <c r="J563" s="7">
        <f t="shared" si="108"/>
        <v>9000</v>
      </c>
      <c r="K563" s="7"/>
      <c r="L563" s="7"/>
      <c r="M563" s="7">
        <f t="shared" si="105"/>
        <v>9000</v>
      </c>
      <c r="N563" s="7">
        <f t="shared" si="106"/>
        <v>9000</v>
      </c>
      <c r="O563" s="7"/>
      <c r="P563" s="1"/>
    </row>
    <row r="564" spans="1:16" ht="25.5" x14ac:dyDescent="0.25">
      <c r="A564" s="1">
        <v>439</v>
      </c>
      <c r="B564" s="9" t="s">
        <v>427</v>
      </c>
      <c r="C564" s="8" t="s">
        <v>397</v>
      </c>
      <c r="D564" s="1" t="s">
        <v>398</v>
      </c>
      <c r="E564" s="1" t="s">
        <v>399</v>
      </c>
      <c r="F564" s="22">
        <v>24000</v>
      </c>
      <c r="G564" s="28" t="s">
        <v>427</v>
      </c>
      <c r="H564" s="1">
        <v>8</v>
      </c>
      <c r="I564" s="7">
        <v>3000</v>
      </c>
      <c r="J564" s="7">
        <f t="shared" si="108"/>
        <v>24000</v>
      </c>
      <c r="K564" s="7"/>
      <c r="L564" s="7"/>
      <c r="M564" s="7">
        <f t="shared" si="105"/>
        <v>24000</v>
      </c>
      <c r="N564" s="7">
        <f t="shared" si="106"/>
        <v>24000</v>
      </c>
      <c r="O564" s="7"/>
      <c r="P564" s="1"/>
    </row>
    <row r="565" spans="1:16" x14ac:dyDescent="0.25">
      <c r="A565" s="9"/>
      <c r="B565" s="9"/>
      <c r="C565" s="9"/>
      <c r="D565" s="1"/>
      <c r="E565" s="1"/>
      <c r="F565" s="24">
        <v>771000</v>
      </c>
      <c r="G565" s="12"/>
      <c r="H565" s="1"/>
      <c r="I565" s="7"/>
      <c r="J565" s="10">
        <f>SUM(J524:J564)</f>
        <v>771000</v>
      </c>
      <c r="K565" s="10"/>
      <c r="L565" s="10"/>
      <c r="M565" s="10"/>
      <c r="N565" s="10"/>
      <c r="O565" s="10"/>
      <c r="P565" s="1"/>
    </row>
    <row r="566" spans="1:16" x14ac:dyDescent="0.25">
      <c r="A566" s="9"/>
      <c r="B566" s="9"/>
      <c r="C566" s="9"/>
      <c r="D566" s="1"/>
      <c r="E566" s="1"/>
      <c r="F566" s="22"/>
      <c r="G566" s="12"/>
      <c r="H566" s="1"/>
      <c r="I566" s="7"/>
      <c r="J566" s="7"/>
      <c r="K566" s="7"/>
      <c r="L566" s="7"/>
      <c r="M566" s="7"/>
      <c r="N566" s="7"/>
      <c r="O566" s="7"/>
      <c r="P566" s="1"/>
    </row>
    <row r="567" spans="1:16" ht="63.75" x14ac:dyDescent="0.25">
      <c r="A567" s="1">
        <v>440</v>
      </c>
      <c r="B567" s="11" t="s">
        <v>337</v>
      </c>
      <c r="C567" s="12" t="s">
        <v>428</v>
      </c>
      <c r="D567" s="11" t="s">
        <v>429</v>
      </c>
      <c r="E567" s="13" t="s">
        <v>430</v>
      </c>
      <c r="F567" s="25">
        <v>20000</v>
      </c>
      <c r="G567" s="13" t="s">
        <v>337</v>
      </c>
      <c r="H567" s="1">
        <v>8</v>
      </c>
      <c r="I567" s="15">
        <v>2500</v>
      </c>
      <c r="J567" s="14">
        <v>20000</v>
      </c>
      <c r="K567" s="14">
        <v>0</v>
      </c>
      <c r="L567" s="14">
        <v>0</v>
      </c>
      <c r="M567" s="14">
        <f>J567+K567+L567</f>
        <v>20000</v>
      </c>
      <c r="N567" s="14">
        <f>M567</f>
        <v>20000</v>
      </c>
      <c r="O567" s="14"/>
      <c r="P567" s="1"/>
    </row>
    <row r="568" spans="1:16" ht="63.75" x14ac:dyDescent="0.25">
      <c r="A568" s="1">
        <v>441</v>
      </c>
      <c r="B568" s="11" t="s">
        <v>332</v>
      </c>
      <c r="C568" s="12" t="s">
        <v>428</v>
      </c>
      <c r="D568" s="11" t="s">
        <v>429</v>
      </c>
      <c r="E568" s="13" t="s">
        <v>430</v>
      </c>
      <c r="F568" s="25">
        <v>10000</v>
      </c>
      <c r="G568" s="13" t="s">
        <v>332</v>
      </c>
      <c r="H568" s="1">
        <v>4</v>
      </c>
      <c r="I568" s="15">
        <v>2500</v>
      </c>
      <c r="J568" s="14">
        <v>10000</v>
      </c>
      <c r="K568" s="14">
        <v>0</v>
      </c>
      <c r="L568" s="14">
        <v>0</v>
      </c>
      <c r="M568" s="14">
        <f t="shared" ref="M568:M631" si="109">J568+K568+L568</f>
        <v>10000</v>
      </c>
      <c r="N568" s="14">
        <f t="shared" ref="N568:N631" si="110">M568</f>
        <v>10000</v>
      </c>
      <c r="O568" s="14"/>
      <c r="P568" s="1"/>
    </row>
    <row r="569" spans="1:16" ht="63.75" x14ac:dyDescent="0.25">
      <c r="A569" s="1">
        <v>442</v>
      </c>
      <c r="B569" s="11" t="s">
        <v>431</v>
      </c>
      <c r="C569" s="12" t="s">
        <v>428</v>
      </c>
      <c r="D569" s="11" t="s">
        <v>429</v>
      </c>
      <c r="E569" s="13" t="s">
        <v>430</v>
      </c>
      <c r="F569" s="25">
        <v>20000</v>
      </c>
      <c r="G569" s="13" t="s">
        <v>431</v>
      </c>
      <c r="H569" s="1">
        <v>8</v>
      </c>
      <c r="I569" s="15">
        <v>2500</v>
      </c>
      <c r="J569" s="14">
        <v>20000</v>
      </c>
      <c r="K569" s="14">
        <v>0</v>
      </c>
      <c r="L569" s="14">
        <v>0</v>
      </c>
      <c r="M569" s="14">
        <f t="shared" si="109"/>
        <v>20000</v>
      </c>
      <c r="N569" s="14">
        <f t="shared" si="110"/>
        <v>20000</v>
      </c>
      <c r="O569" s="14"/>
      <c r="P569" s="1"/>
    </row>
    <row r="570" spans="1:16" ht="63.75" x14ac:dyDescent="0.25">
      <c r="A570" s="1">
        <v>443</v>
      </c>
      <c r="B570" s="11" t="s">
        <v>338</v>
      </c>
      <c r="C570" s="12" t="s">
        <v>428</v>
      </c>
      <c r="D570" s="11" t="s">
        <v>429</v>
      </c>
      <c r="E570" s="13" t="s">
        <v>430</v>
      </c>
      <c r="F570" s="25">
        <v>20000</v>
      </c>
      <c r="G570" s="13" t="s">
        <v>338</v>
      </c>
      <c r="H570" s="1">
        <v>8</v>
      </c>
      <c r="I570" s="15">
        <v>2500</v>
      </c>
      <c r="J570" s="14">
        <v>20000</v>
      </c>
      <c r="K570" s="14">
        <v>0</v>
      </c>
      <c r="L570" s="14">
        <v>0</v>
      </c>
      <c r="M570" s="14">
        <f t="shared" si="109"/>
        <v>20000</v>
      </c>
      <c r="N570" s="14">
        <f t="shared" si="110"/>
        <v>20000</v>
      </c>
      <c r="O570" s="14"/>
      <c r="P570" s="1"/>
    </row>
    <row r="571" spans="1:16" ht="63.75" x14ac:dyDescent="0.25">
      <c r="A571" s="1">
        <v>444</v>
      </c>
      <c r="B571" s="11" t="s">
        <v>401</v>
      </c>
      <c r="C571" s="12" t="s">
        <v>428</v>
      </c>
      <c r="D571" s="11" t="s">
        <v>429</v>
      </c>
      <c r="E571" s="13" t="s">
        <v>430</v>
      </c>
      <c r="F571" s="25">
        <v>20000</v>
      </c>
      <c r="G571" s="13" t="s">
        <v>401</v>
      </c>
      <c r="H571" s="1">
        <v>8</v>
      </c>
      <c r="I571" s="15">
        <v>2500</v>
      </c>
      <c r="J571" s="14">
        <v>20000</v>
      </c>
      <c r="K571" s="14">
        <v>0</v>
      </c>
      <c r="L571" s="14">
        <v>0</v>
      </c>
      <c r="M571" s="14">
        <f t="shared" si="109"/>
        <v>20000</v>
      </c>
      <c r="N571" s="14">
        <f t="shared" si="110"/>
        <v>20000</v>
      </c>
      <c r="O571" s="14"/>
      <c r="P571" s="1"/>
    </row>
    <row r="572" spans="1:16" ht="63.75" x14ac:dyDescent="0.25">
      <c r="A572" s="1">
        <v>445</v>
      </c>
      <c r="B572" s="11" t="s">
        <v>405</v>
      </c>
      <c r="C572" s="12" t="s">
        <v>428</v>
      </c>
      <c r="D572" s="11" t="s">
        <v>429</v>
      </c>
      <c r="E572" s="13" t="s">
        <v>430</v>
      </c>
      <c r="F572" s="25">
        <v>20000</v>
      </c>
      <c r="G572" s="13" t="s">
        <v>405</v>
      </c>
      <c r="H572" s="1">
        <v>8</v>
      </c>
      <c r="I572" s="15">
        <v>2500</v>
      </c>
      <c r="J572" s="14">
        <v>20000</v>
      </c>
      <c r="K572" s="14">
        <v>0</v>
      </c>
      <c r="L572" s="14">
        <v>0</v>
      </c>
      <c r="M572" s="14">
        <f t="shared" si="109"/>
        <v>20000</v>
      </c>
      <c r="N572" s="14">
        <f t="shared" si="110"/>
        <v>20000</v>
      </c>
      <c r="O572" s="14"/>
      <c r="P572" s="1"/>
    </row>
    <row r="573" spans="1:16" ht="63.75" x14ac:dyDescent="0.25">
      <c r="A573" s="1">
        <v>446</v>
      </c>
      <c r="B573" s="11" t="s">
        <v>432</v>
      </c>
      <c r="C573" s="12" t="s">
        <v>428</v>
      </c>
      <c r="D573" s="11" t="s">
        <v>429</v>
      </c>
      <c r="E573" s="13" t="s">
        <v>430</v>
      </c>
      <c r="F573" s="25">
        <v>5000</v>
      </c>
      <c r="G573" s="13" t="s">
        <v>432</v>
      </c>
      <c r="H573" s="1">
        <v>2</v>
      </c>
      <c r="I573" s="15">
        <v>2500</v>
      </c>
      <c r="J573" s="14">
        <v>5000</v>
      </c>
      <c r="K573" s="14">
        <v>0</v>
      </c>
      <c r="L573" s="14">
        <v>0</v>
      </c>
      <c r="M573" s="14">
        <f t="shared" si="109"/>
        <v>5000</v>
      </c>
      <c r="N573" s="14">
        <f t="shared" si="110"/>
        <v>5000</v>
      </c>
      <c r="O573" s="14"/>
      <c r="P573" s="1"/>
    </row>
    <row r="574" spans="1:16" ht="63.75" x14ac:dyDescent="0.25">
      <c r="A574" s="1">
        <v>447</v>
      </c>
      <c r="B574" s="11" t="s">
        <v>433</v>
      </c>
      <c r="C574" s="12" t="s">
        <v>428</v>
      </c>
      <c r="D574" s="11" t="s">
        <v>429</v>
      </c>
      <c r="E574" s="13" t="s">
        <v>430</v>
      </c>
      <c r="F574" s="25">
        <v>5000</v>
      </c>
      <c r="G574" s="13" t="s">
        <v>433</v>
      </c>
      <c r="H574" s="1">
        <v>2</v>
      </c>
      <c r="I574" s="15">
        <v>2500</v>
      </c>
      <c r="J574" s="14">
        <v>5000</v>
      </c>
      <c r="K574" s="14">
        <v>0</v>
      </c>
      <c r="L574" s="14">
        <v>0</v>
      </c>
      <c r="M574" s="14">
        <f t="shared" si="109"/>
        <v>5000</v>
      </c>
      <c r="N574" s="14">
        <f t="shared" si="110"/>
        <v>5000</v>
      </c>
      <c r="O574" s="14"/>
      <c r="P574" s="1"/>
    </row>
    <row r="575" spans="1:16" ht="63.75" x14ac:dyDescent="0.25">
      <c r="A575" s="1">
        <v>448</v>
      </c>
      <c r="B575" s="11" t="s">
        <v>434</v>
      </c>
      <c r="C575" s="12" t="s">
        <v>428</v>
      </c>
      <c r="D575" s="11" t="s">
        <v>429</v>
      </c>
      <c r="E575" s="13" t="s">
        <v>430</v>
      </c>
      <c r="F575" s="25">
        <v>5000</v>
      </c>
      <c r="G575" s="13" t="s">
        <v>434</v>
      </c>
      <c r="H575" s="1">
        <v>2</v>
      </c>
      <c r="I575" s="15">
        <v>2500</v>
      </c>
      <c r="J575" s="14">
        <v>5000</v>
      </c>
      <c r="K575" s="14">
        <v>0</v>
      </c>
      <c r="L575" s="14">
        <v>0</v>
      </c>
      <c r="M575" s="14">
        <f t="shared" si="109"/>
        <v>5000</v>
      </c>
      <c r="N575" s="14">
        <f t="shared" si="110"/>
        <v>5000</v>
      </c>
      <c r="O575" s="14"/>
      <c r="P575" s="1"/>
    </row>
    <row r="576" spans="1:16" ht="63.75" x14ac:dyDescent="0.25">
      <c r="A576" s="1">
        <v>449</v>
      </c>
      <c r="B576" s="16" t="s">
        <v>435</v>
      </c>
      <c r="C576" s="12" t="s">
        <v>428</v>
      </c>
      <c r="D576" s="11" t="s">
        <v>429</v>
      </c>
      <c r="E576" s="13" t="s">
        <v>430</v>
      </c>
      <c r="F576" s="26">
        <v>5000</v>
      </c>
      <c r="G576" s="29" t="s">
        <v>435</v>
      </c>
      <c r="H576" s="1">
        <v>2</v>
      </c>
      <c r="I576" s="15">
        <v>2500</v>
      </c>
      <c r="J576" s="17">
        <v>5000</v>
      </c>
      <c r="K576" s="14">
        <v>0</v>
      </c>
      <c r="L576" s="14">
        <v>0</v>
      </c>
      <c r="M576" s="14">
        <f t="shared" si="109"/>
        <v>5000</v>
      </c>
      <c r="N576" s="14">
        <f t="shared" si="110"/>
        <v>5000</v>
      </c>
      <c r="O576" s="17"/>
      <c r="P576" s="1"/>
    </row>
    <row r="577" spans="1:16" ht="63.75" x14ac:dyDescent="0.25">
      <c r="A577" s="1">
        <v>450</v>
      </c>
      <c r="B577" s="16" t="s">
        <v>436</v>
      </c>
      <c r="C577" s="12" t="s">
        <v>428</v>
      </c>
      <c r="D577" s="11" t="s">
        <v>429</v>
      </c>
      <c r="E577" s="13" t="s">
        <v>430</v>
      </c>
      <c r="F577" s="26">
        <v>5000</v>
      </c>
      <c r="G577" s="29" t="s">
        <v>436</v>
      </c>
      <c r="H577" s="1">
        <v>2</v>
      </c>
      <c r="I577" s="15">
        <v>2500</v>
      </c>
      <c r="J577" s="17">
        <v>5000</v>
      </c>
      <c r="K577" s="14">
        <v>0</v>
      </c>
      <c r="L577" s="14">
        <v>0</v>
      </c>
      <c r="M577" s="14">
        <f t="shared" si="109"/>
        <v>5000</v>
      </c>
      <c r="N577" s="14">
        <f t="shared" si="110"/>
        <v>5000</v>
      </c>
      <c r="O577" s="17"/>
      <c r="P577" s="1"/>
    </row>
    <row r="578" spans="1:16" ht="63.75" x14ac:dyDescent="0.25">
      <c r="A578" s="1">
        <v>451</v>
      </c>
      <c r="B578" s="16" t="s">
        <v>437</v>
      </c>
      <c r="C578" s="12" t="s">
        <v>428</v>
      </c>
      <c r="D578" s="11" t="s">
        <v>429</v>
      </c>
      <c r="E578" s="13" t="s">
        <v>430</v>
      </c>
      <c r="F578" s="26">
        <v>5000</v>
      </c>
      <c r="G578" s="29" t="s">
        <v>437</v>
      </c>
      <c r="H578" s="1">
        <v>2</v>
      </c>
      <c r="I578" s="15">
        <v>2500</v>
      </c>
      <c r="J578" s="17">
        <v>5000</v>
      </c>
      <c r="K578" s="14">
        <v>0</v>
      </c>
      <c r="L578" s="14">
        <v>0</v>
      </c>
      <c r="M578" s="14">
        <f t="shared" si="109"/>
        <v>5000</v>
      </c>
      <c r="N578" s="14">
        <f t="shared" si="110"/>
        <v>5000</v>
      </c>
      <c r="O578" s="17"/>
      <c r="P578" s="1"/>
    </row>
    <row r="579" spans="1:16" ht="63.75" x14ac:dyDescent="0.25">
      <c r="A579" s="1">
        <v>452</v>
      </c>
      <c r="B579" s="16" t="s">
        <v>438</v>
      </c>
      <c r="C579" s="12" t="s">
        <v>428</v>
      </c>
      <c r="D579" s="11" t="s">
        <v>429</v>
      </c>
      <c r="E579" s="13" t="s">
        <v>430</v>
      </c>
      <c r="F579" s="25">
        <v>20000</v>
      </c>
      <c r="G579" s="29" t="s">
        <v>438</v>
      </c>
      <c r="H579" s="1">
        <v>8</v>
      </c>
      <c r="I579" s="15">
        <v>2500</v>
      </c>
      <c r="J579" s="14">
        <v>20000</v>
      </c>
      <c r="K579" s="14">
        <v>0</v>
      </c>
      <c r="L579" s="14">
        <v>0</v>
      </c>
      <c r="M579" s="14">
        <f t="shared" si="109"/>
        <v>20000</v>
      </c>
      <c r="N579" s="14">
        <f t="shared" si="110"/>
        <v>20000</v>
      </c>
      <c r="O579" s="14"/>
      <c r="P579" s="1"/>
    </row>
    <row r="580" spans="1:16" ht="63.75" x14ac:dyDescent="0.25">
      <c r="A580" s="1">
        <v>453</v>
      </c>
      <c r="B580" s="11" t="s">
        <v>417</v>
      </c>
      <c r="C580" s="12" t="s">
        <v>428</v>
      </c>
      <c r="D580" s="11" t="s">
        <v>429</v>
      </c>
      <c r="E580" s="13" t="s">
        <v>430</v>
      </c>
      <c r="F580" s="25">
        <v>5000</v>
      </c>
      <c r="G580" s="13" t="s">
        <v>417</v>
      </c>
      <c r="H580" s="1">
        <v>2</v>
      </c>
      <c r="I580" s="15">
        <v>2500</v>
      </c>
      <c r="J580" s="14">
        <v>5000</v>
      </c>
      <c r="K580" s="14">
        <v>0</v>
      </c>
      <c r="L580" s="14">
        <v>0</v>
      </c>
      <c r="M580" s="14">
        <f t="shared" si="109"/>
        <v>5000</v>
      </c>
      <c r="N580" s="14">
        <f t="shared" si="110"/>
        <v>5000</v>
      </c>
      <c r="O580" s="14"/>
      <c r="P580" s="1"/>
    </row>
    <row r="581" spans="1:16" ht="63.75" x14ac:dyDescent="0.25">
      <c r="A581" s="1">
        <v>454</v>
      </c>
      <c r="B581" s="11" t="s">
        <v>418</v>
      </c>
      <c r="C581" s="12" t="s">
        <v>428</v>
      </c>
      <c r="D581" s="11" t="s">
        <v>429</v>
      </c>
      <c r="E581" s="13" t="s">
        <v>430</v>
      </c>
      <c r="F581" s="25">
        <v>5000</v>
      </c>
      <c r="G581" s="13" t="s">
        <v>418</v>
      </c>
      <c r="H581" s="1">
        <v>2</v>
      </c>
      <c r="I581" s="15">
        <v>2500</v>
      </c>
      <c r="J581" s="14">
        <v>5000</v>
      </c>
      <c r="K581" s="14">
        <v>0</v>
      </c>
      <c r="L581" s="14">
        <v>0</v>
      </c>
      <c r="M581" s="14">
        <f t="shared" si="109"/>
        <v>5000</v>
      </c>
      <c r="N581" s="14">
        <f t="shared" si="110"/>
        <v>5000</v>
      </c>
      <c r="O581" s="14"/>
      <c r="P581" s="1"/>
    </row>
    <row r="582" spans="1:16" ht="63.75" x14ac:dyDescent="0.25">
      <c r="A582" s="1">
        <v>455</v>
      </c>
      <c r="B582" s="16" t="s">
        <v>439</v>
      </c>
      <c r="C582" s="12" t="s">
        <v>428</v>
      </c>
      <c r="D582" s="11" t="s">
        <v>429</v>
      </c>
      <c r="E582" s="13" t="s">
        <v>430</v>
      </c>
      <c r="F582" s="25">
        <v>5000</v>
      </c>
      <c r="G582" s="29" t="s">
        <v>439</v>
      </c>
      <c r="H582" s="1">
        <v>2</v>
      </c>
      <c r="I582" s="15">
        <v>2500</v>
      </c>
      <c r="J582" s="14">
        <v>5000</v>
      </c>
      <c r="K582" s="14">
        <v>0</v>
      </c>
      <c r="L582" s="14">
        <v>0</v>
      </c>
      <c r="M582" s="14">
        <f t="shared" si="109"/>
        <v>5000</v>
      </c>
      <c r="N582" s="14">
        <f t="shared" si="110"/>
        <v>5000</v>
      </c>
      <c r="O582" s="14"/>
      <c r="P582" s="1"/>
    </row>
    <row r="583" spans="1:16" ht="63.75" x14ac:dyDescent="0.25">
      <c r="A583" s="1">
        <v>456</v>
      </c>
      <c r="B583" s="16" t="s">
        <v>420</v>
      </c>
      <c r="C583" s="12" t="s">
        <v>428</v>
      </c>
      <c r="D583" s="11" t="s">
        <v>429</v>
      </c>
      <c r="E583" s="13" t="s">
        <v>430</v>
      </c>
      <c r="F583" s="25">
        <v>20000</v>
      </c>
      <c r="G583" s="29" t="s">
        <v>420</v>
      </c>
      <c r="H583" s="1">
        <v>8</v>
      </c>
      <c r="I583" s="15">
        <v>2500</v>
      </c>
      <c r="J583" s="14">
        <v>20000</v>
      </c>
      <c r="K583" s="14">
        <v>0</v>
      </c>
      <c r="L583" s="14">
        <v>0</v>
      </c>
      <c r="M583" s="14">
        <f t="shared" si="109"/>
        <v>20000</v>
      </c>
      <c r="N583" s="14">
        <f t="shared" si="110"/>
        <v>20000</v>
      </c>
      <c r="O583" s="14"/>
      <c r="P583" s="1"/>
    </row>
    <row r="584" spans="1:16" ht="63.75" x14ac:dyDescent="0.25">
      <c r="A584" s="1">
        <v>457</v>
      </c>
      <c r="B584" s="16" t="s">
        <v>421</v>
      </c>
      <c r="C584" s="12" t="s">
        <v>428</v>
      </c>
      <c r="D584" s="11" t="s">
        <v>429</v>
      </c>
      <c r="E584" s="13" t="s">
        <v>430</v>
      </c>
      <c r="F584" s="25">
        <v>20000</v>
      </c>
      <c r="G584" s="29" t="s">
        <v>421</v>
      </c>
      <c r="H584" s="1">
        <v>8</v>
      </c>
      <c r="I584" s="15">
        <v>2500</v>
      </c>
      <c r="J584" s="14">
        <v>20000</v>
      </c>
      <c r="K584" s="14">
        <v>0</v>
      </c>
      <c r="L584" s="14">
        <v>0</v>
      </c>
      <c r="M584" s="14">
        <f t="shared" si="109"/>
        <v>20000</v>
      </c>
      <c r="N584" s="14">
        <f t="shared" si="110"/>
        <v>20000</v>
      </c>
      <c r="O584" s="14"/>
      <c r="P584" s="1"/>
    </row>
    <row r="585" spans="1:16" ht="63.75" x14ac:dyDescent="0.25">
      <c r="A585" s="1">
        <v>458</v>
      </c>
      <c r="B585" s="16" t="s">
        <v>440</v>
      </c>
      <c r="C585" s="12" t="s">
        <v>428</v>
      </c>
      <c r="D585" s="11" t="s">
        <v>429</v>
      </c>
      <c r="E585" s="13" t="s">
        <v>430</v>
      </c>
      <c r="F585" s="26">
        <v>5000</v>
      </c>
      <c r="G585" s="29" t="s">
        <v>440</v>
      </c>
      <c r="H585" s="1">
        <v>2</v>
      </c>
      <c r="I585" s="15">
        <v>2500</v>
      </c>
      <c r="J585" s="17">
        <v>5000</v>
      </c>
      <c r="K585" s="14">
        <v>0</v>
      </c>
      <c r="L585" s="14">
        <v>0</v>
      </c>
      <c r="M585" s="14">
        <f t="shared" si="109"/>
        <v>5000</v>
      </c>
      <c r="N585" s="14">
        <f t="shared" si="110"/>
        <v>5000</v>
      </c>
      <c r="O585" s="17"/>
      <c r="P585" s="1"/>
    </row>
    <row r="586" spans="1:16" ht="63.75" x14ac:dyDescent="0.25">
      <c r="A586" s="1">
        <v>459</v>
      </c>
      <c r="B586" s="16" t="s">
        <v>426</v>
      </c>
      <c r="C586" s="12" t="s">
        <v>428</v>
      </c>
      <c r="D586" s="11" t="s">
        <v>429</v>
      </c>
      <c r="E586" s="13" t="s">
        <v>430</v>
      </c>
      <c r="F586" s="25">
        <v>20000</v>
      </c>
      <c r="G586" s="29" t="s">
        <v>426</v>
      </c>
      <c r="H586" s="1">
        <v>8</v>
      </c>
      <c r="I586" s="15">
        <v>2500</v>
      </c>
      <c r="J586" s="14">
        <v>20000</v>
      </c>
      <c r="K586" s="14">
        <v>0</v>
      </c>
      <c r="L586" s="14">
        <v>0</v>
      </c>
      <c r="M586" s="14">
        <f t="shared" si="109"/>
        <v>20000</v>
      </c>
      <c r="N586" s="14">
        <f t="shared" si="110"/>
        <v>20000</v>
      </c>
      <c r="O586" s="14"/>
      <c r="P586" s="1"/>
    </row>
    <row r="587" spans="1:16" ht="63.75" x14ac:dyDescent="0.25">
      <c r="A587" s="1">
        <v>460</v>
      </c>
      <c r="B587" s="16" t="s">
        <v>441</v>
      </c>
      <c r="C587" s="12" t="s">
        <v>428</v>
      </c>
      <c r="D587" s="11" t="s">
        <v>429</v>
      </c>
      <c r="E587" s="13" t="s">
        <v>430</v>
      </c>
      <c r="F587" s="26">
        <v>5000</v>
      </c>
      <c r="G587" s="29" t="s">
        <v>441</v>
      </c>
      <c r="H587" s="1">
        <v>2</v>
      </c>
      <c r="I587" s="15">
        <v>2500</v>
      </c>
      <c r="J587" s="17">
        <v>5000</v>
      </c>
      <c r="K587" s="14">
        <v>0</v>
      </c>
      <c r="L587" s="14">
        <v>0</v>
      </c>
      <c r="M587" s="14">
        <f t="shared" si="109"/>
        <v>5000</v>
      </c>
      <c r="N587" s="14">
        <f t="shared" si="110"/>
        <v>5000</v>
      </c>
      <c r="O587" s="17"/>
      <c r="P587" s="1"/>
    </row>
    <row r="588" spans="1:16" ht="63.75" x14ac:dyDescent="0.25">
      <c r="A588" s="1">
        <v>461</v>
      </c>
      <c r="B588" s="11" t="s">
        <v>442</v>
      </c>
      <c r="C588" s="12" t="s">
        <v>428</v>
      </c>
      <c r="D588" s="11" t="s">
        <v>429</v>
      </c>
      <c r="E588" s="13" t="s">
        <v>430</v>
      </c>
      <c r="F588" s="25">
        <v>20000</v>
      </c>
      <c r="G588" s="13" t="s">
        <v>442</v>
      </c>
      <c r="H588" s="1">
        <v>8</v>
      </c>
      <c r="I588" s="15">
        <v>2500</v>
      </c>
      <c r="J588" s="14">
        <v>20000</v>
      </c>
      <c r="K588" s="14">
        <v>0</v>
      </c>
      <c r="L588" s="14">
        <v>0</v>
      </c>
      <c r="M588" s="14">
        <f t="shared" si="109"/>
        <v>20000</v>
      </c>
      <c r="N588" s="14">
        <f t="shared" si="110"/>
        <v>20000</v>
      </c>
      <c r="O588" s="14"/>
      <c r="P588" s="1"/>
    </row>
    <row r="589" spans="1:16" ht="63.75" x14ac:dyDescent="0.25">
      <c r="A589" s="1">
        <v>462</v>
      </c>
      <c r="B589" s="16" t="s">
        <v>443</v>
      </c>
      <c r="C589" s="12" t="s">
        <v>428</v>
      </c>
      <c r="D589" s="11" t="s">
        <v>429</v>
      </c>
      <c r="E589" s="13" t="s">
        <v>430</v>
      </c>
      <c r="F589" s="25">
        <v>20000</v>
      </c>
      <c r="G589" s="29" t="s">
        <v>443</v>
      </c>
      <c r="H589" s="1">
        <v>8</v>
      </c>
      <c r="I589" s="15">
        <v>2500</v>
      </c>
      <c r="J589" s="14">
        <v>20000</v>
      </c>
      <c r="K589" s="14">
        <v>0</v>
      </c>
      <c r="L589" s="14">
        <v>0</v>
      </c>
      <c r="M589" s="14">
        <f t="shared" si="109"/>
        <v>20000</v>
      </c>
      <c r="N589" s="14">
        <f t="shared" si="110"/>
        <v>20000</v>
      </c>
      <c r="O589" s="14"/>
      <c r="P589" s="1"/>
    </row>
    <row r="590" spans="1:16" ht="63.75" x14ac:dyDescent="0.25">
      <c r="A590" s="1">
        <v>463</v>
      </c>
      <c r="B590" s="16" t="s">
        <v>444</v>
      </c>
      <c r="C590" s="12" t="s">
        <v>428</v>
      </c>
      <c r="D590" s="11" t="s">
        <v>429</v>
      </c>
      <c r="E590" s="13" t="s">
        <v>430</v>
      </c>
      <c r="F590" s="25">
        <v>20000</v>
      </c>
      <c r="G590" s="29" t="s">
        <v>444</v>
      </c>
      <c r="H590" s="1">
        <v>8</v>
      </c>
      <c r="I590" s="15">
        <v>2500</v>
      </c>
      <c r="J590" s="14">
        <v>20000</v>
      </c>
      <c r="K590" s="14">
        <v>0</v>
      </c>
      <c r="L590" s="14">
        <v>0</v>
      </c>
      <c r="M590" s="14">
        <f t="shared" si="109"/>
        <v>20000</v>
      </c>
      <c r="N590" s="14">
        <f t="shared" si="110"/>
        <v>20000</v>
      </c>
      <c r="O590" s="14"/>
      <c r="P590" s="1"/>
    </row>
    <row r="591" spans="1:16" ht="63.75" x14ac:dyDescent="0.25">
      <c r="A591" s="1">
        <v>464</v>
      </c>
      <c r="B591" s="11" t="s">
        <v>445</v>
      </c>
      <c r="C591" s="12" t="s">
        <v>428</v>
      </c>
      <c r="D591" s="11" t="s">
        <v>429</v>
      </c>
      <c r="E591" s="13" t="s">
        <v>430</v>
      </c>
      <c r="F591" s="25">
        <v>5000</v>
      </c>
      <c r="G591" s="13" t="s">
        <v>445</v>
      </c>
      <c r="H591" s="1">
        <v>2</v>
      </c>
      <c r="I591" s="15">
        <v>2500</v>
      </c>
      <c r="J591" s="14">
        <v>5000</v>
      </c>
      <c r="K591" s="14">
        <v>0</v>
      </c>
      <c r="L591" s="14">
        <v>0</v>
      </c>
      <c r="M591" s="14">
        <f t="shared" si="109"/>
        <v>5000</v>
      </c>
      <c r="N591" s="14">
        <f t="shared" si="110"/>
        <v>5000</v>
      </c>
      <c r="O591" s="14"/>
      <c r="P591" s="1"/>
    </row>
    <row r="592" spans="1:16" ht="63.75" x14ac:dyDescent="0.25">
      <c r="A592" s="1">
        <v>465</v>
      </c>
      <c r="B592" s="11" t="s">
        <v>446</v>
      </c>
      <c r="C592" s="12" t="s">
        <v>428</v>
      </c>
      <c r="D592" s="11" t="s">
        <v>429</v>
      </c>
      <c r="E592" s="13" t="s">
        <v>430</v>
      </c>
      <c r="F592" s="25">
        <v>5000</v>
      </c>
      <c r="G592" s="13" t="s">
        <v>446</v>
      </c>
      <c r="H592" s="1">
        <v>2</v>
      </c>
      <c r="I592" s="15">
        <v>2500</v>
      </c>
      <c r="J592" s="14">
        <v>5000</v>
      </c>
      <c r="K592" s="14">
        <v>0</v>
      </c>
      <c r="L592" s="14">
        <v>0</v>
      </c>
      <c r="M592" s="14">
        <f t="shared" si="109"/>
        <v>5000</v>
      </c>
      <c r="N592" s="14">
        <f t="shared" si="110"/>
        <v>5000</v>
      </c>
      <c r="O592" s="14"/>
      <c r="P592" s="1"/>
    </row>
    <row r="593" spans="1:16" ht="63.75" x14ac:dyDescent="0.25">
      <c r="A593" s="1">
        <v>466</v>
      </c>
      <c r="B593" s="11" t="s">
        <v>447</v>
      </c>
      <c r="C593" s="12" t="s">
        <v>428</v>
      </c>
      <c r="D593" s="11" t="s">
        <v>429</v>
      </c>
      <c r="E593" s="13" t="s">
        <v>430</v>
      </c>
      <c r="F593" s="25">
        <v>5000</v>
      </c>
      <c r="G593" s="13" t="s">
        <v>447</v>
      </c>
      <c r="H593" s="1">
        <v>2</v>
      </c>
      <c r="I593" s="15">
        <v>2500</v>
      </c>
      <c r="J593" s="14">
        <v>5000</v>
      </c>
      <c r="K593" s="14">
        <v>0</v>
      </c>
      <c r="L593" s="14">
        <v>0</v>
      </c>
      <c r="M593" s="14">
        <f t="shared" si="109"/>
        <v>5000</v>
      </c>
      <c r="N593" s="14">
        <f t="shared" si="110"/>
        <v>5000</v>
      </c>
      <c r="O593" s="14"/>
      <c r="P593" s="1"/>
    </row>
    <row r="594" spans="1:16" ht="63.75" x14ac:dyDescent="0.25">
      <c r="A594" s="1">
        <v>467</v>
      </c>
      <c r="B594" s="11" t="s">
        <v>448</v>
      </c>
      <c r="C594" s="12" t="s">
        <v>428</v>
      </c>
      <c r="D594" s="11" t="s">
        <v>429</v>
      </c>
      <c r="E594" s="13" t="s">
        <v>430</v>
      </c>
      <c r="F594" s="25">
        <v>5000</v>
      </c>
      <c r="G594" s="13" t="s">
        <v>448</v>
      </c>
      <c r="H594" s="1">
        <v>2</v>
      </c>
      <c r="I594" s="15">
        <v>2500</v>
      </c>
      <c r="J594" s="14">
        <v>5000</v>
      </c>
      <c r="K594" s="14">
        <v>0</v>
      </c>
      <c r="L594" s="14">
        <v>0</v>
      </c>
      <c r="M594" s="14">
        <f t="shared" si="109"/>
        <v>5000</v>
      </c>
      <c r="N594" s="14">
        <f t="shared" si="110"/>
        <v>5000</v>
      </c>
      <c r="O594" s="14"/>
      <c r="P594" s="1"/>
    </row>
    <row r="595" spans="1:16" ht="63.75" x14ac:dyDescent="0.25">
      <c r="A595" s="1">
        <v>468</v>
      </c>
      <c r="B595" s="11" t="s">
        <v>449</v>
      </c>
      <c r="C595" s="12" t="s">
        <v>428</v>
      </c>
      <c r="D595" s="11" t="s">
        <v>429</v>
      </c>
      <c r="E595" s="13" t="s">
        <v>430</v>
      </c>
      <c r="F595" s="25">
        <v>5000</v>
      </c>
      <c r="G595" s="13" t="s">
        <v>449</v>
      </c>
      <c r="H595" s="1">
        <v>2</v>
      </c>
      <c r="I595" s="15">
        <v>2500</v>
      </c>
      <c r="J595" s="14">
        <v>5000</v>
      </c>
      <c r="K595" s="14">
        <v>0</v>
      </c>
      <c r="L595" s="14">
        <v>0</v>
      </c>
      <c r="M595" s="14">
        <f t="shared" si="109"/>
        <v>5000</v>
      </c>
      <c r="N595" s="14">
        <f t="shared" si="110"/>
        <v>5000</v>
      </c>
      <c r="O595" s="14"/>
      <c r="P595" s="1"/>
    </row>
    <row r="596" spans="1:16" ht="63.75" x14ac:dyDescent="0.25">
      <c r="A596" s="1">
        <v>469</v>
      </c>
      <c r="B596" s="11" t="s">
        <v>450</v>
      </c>
      <c r="C596" s="12" t="s">
        <v>428</v>
      </c>
      <c r="D596" s="11" t="s">
        <v>429</v>
      </c>
      <c r="E596" s="13" t="s">
        <v>430</v>
      </c>
      <c r="F596" s="25">
        <v>5000</v>
      </c>
      <c r="G596" s="13" t="s">
        <v>450</v>
      </c>
      <c r="H596" s="1">
        <v>2</v>
      </c>
      <c r="I596" s="15">
        <v>2500</v>
      </c>
      <c r="J596" s="14">
        <v>5000</v>
      </c>
      <c r="K596" s="14">
        <v>0</v>
      </c>
      <c r="L596" s="14">
        <v>0</v>
      </c>
      <c r="M596" s="14">
        <f t="shared" si="109"/>
        <v>5000</v>
      </c>
      <c r="N596" s="14">
        <f t="shared" si="110"/>
        <v>5000</v>
      </c>
      <c r="O596" s="14"/>
      <c r="P596" s="1"/>
    </row>
    <row r="597" spans="1:16" ht="63.75" x14ac:dyDescent="0.25">
      <c r="A597" s="1">
        <v>470</v>
      </c>
      <c r="B597" s="11" t="s">
        <v>451</v>
      </c>
      <c r="C597" s="12" t="s">
        <v>428</v>
      </c>
      <c r="D597" s="11" t="s">
        <v>429</v>
      </c>
      <c r="E597" s="13" t="s">
        <v>430</v>
      </c>
      <c r="F597" s="25">
        <v>5000</v>
      </c>
      <c r="G597" s="13" t="s">
        <v>451</v>
      </c>
      <c r="H597" s="1">
        <v>2</v>
      </c>
      <c r="I597" s="15">
        <v>2500</v>
      </c>
      <c r="J597" s="14">
        <v>5000</v>
      </c>
      <c r="K597" s="14">
        <v>0</v>
      </c>
      <c r="L597" s="14">
        <v>0</v>
      </c>
      <c r="M597" s="14">
        <f t="shared" si="109"/>
        <v>5000</v>
      </c>
      <c r="N597" s="14">
        <f t="shared" si="110"/>
        <v>5000</v>
      </c>
      <c r="O597" s="14"/>
      <c r="P597" s="1"/>
    </row>
    <row r="598" spans="1:16" ht="63.75" x14ac:dyDescent="0.25">
      <c r="A598" s="1">
        <v>471</v>
      </c>
      <c r="B598" s="11" t="s">
        <v>370</v>
      </c>
      <c r="C598" s="12" t="s">
        <v>428</v>
      </c>
      <c r="D598" s="11" t="s">
        <v>429</v>
      </c>
      <c r="E598" s="13" t="s">
        <v>430</v>
      </c>
      <c r="F598" s="25">
        <v>5000</v>
      </c>
      <c r="G598" s="13" t="s">
        <v>370</v>
      </c>
      <c r="H598" s="1">
        <v>2</v>
      </c>
      <c r="I598" s="15">
        <v>2500</v>
      </c>
      <c r="J598" s="14">
        <v>5000</v>
      </c>
      <c r="K598" s="14">
        <v>0</v>
      </c>
      <c r="L598" s="14">
        <v>0</v>
      </c>
      <c r="M598" s="14">
        <f t="shared" si="109"/>
        <v>5000</v>
      </c>
      <c r="N598" s="14">
        <f t="shared" si="110"/>
        <v>5000</v>
      </c>
      <c r="O598" s="14"/>
      <c r="P598" s="1"/>
    </row>
    <row r="599" spans="1:16" ht="63.75" x14ac:dyDescent="0.25">
      <c r="A599" s="1">
        <v>472</v>
      </c>
      <c r="B599" s="11" t="s">
        <v>371</v>
      </c>
      <c r="C599" s="12" t="s">
        <v>428</v>
      </c>
      <c r="D599" s="11" t="s">
        <v>429</v>
      </c>
      <c r="E599" s="13" t="s">
        <v>430</v>
      </c>
      <c r="F599" s="25">
        <v>5000</v>
      </c>
      <c r="G599" s="13" t="s">
        <v>371</v>
      </c>
      <c r="H599" s="1">
        <v>2</v>
      </c>
      <c r="I599" s="15">
        <v>2500</v>
      </c>
      <c r="J599" s="14">
        <v>5000</v>
      </c>
      <c r="K599" s="14">
        <v>0</v>
      </c>
      <c r="L599" s="14">
        <v>0</v>
      </c>
      <c r="M599" s="14">
        <f t="shared" si="109"/>
        <v>5000</v>
      </c>
      <c r="N599" s="14">
        <f t="shared" si="110"/>
        <v>5000</v>
      </c>
      <c r="O599" s="14"/>
      <c r="P599" s="1"/>
    </row>
    <row r="600" spans="1:16" ht="63.75" x14ac:dyDescent="0.25">
      <c r="A600" s="1">
        <v>473</v>
      </c>
      <c r="B600" s="11" t="s">
        <v>343</v>
      </c>
      <c r="C600" s="12" t="s">
        <v>428</v>
      </c>
      <c r="D600" s="11" t="s">
        <v>429</v>
      </c>
      <c r="E600" s="13" t="s">
        <v>430</v>
      </c>
      <c r="F600" s="25">
        <v>20000</v>
      </c>
      <c r="G600" s="13" t="s">
        <v>343</v>
      </c>
      <c r="H600" s="1">
        <v>8</v>
      </c>
      <c r="I600" s="15">
        <v>2500</v>
      </c>
      <c r="J600" s="14">
        <v>20000</v>
      </c>
      <c r="K600" s="14"/>
      <c r="L600" s="14"/>
      <c r="M600" s="14">
        <f t="shared" si="109"/>
        <v>20000</v>
      </c>
      <c r="N600" s="14">
        <f t="shared" si="110"/>
        <v>20000</v>
      </c>
      <c r="O600" s="14"/>
      <c r="P600" s="1"/>
    </row>
    <row r="601" spans="1:16" ht="63.75" x14ac:dyDescent="0.25">
      <c r="A601" s="1">
        <v>474</v>
      </c>
      <c r="B601" s="11" t="s">
        <v>245</v>
      </c>
      <c r="C601" s="12" t="s">
        <v>428</v>
      </c>
      <c r="D601" s="11" t="s">
        <v>429</v>
      </c>
      <c r="E601" s="13" t="s">
        <v>430</v>
      </c>
      <c r="F601" s="25">
        <v>20000</v>
      </c>
      <c r="G601" s="13" t="s">
        <v>245</v>
      </c>
      <c r="H601" s="1">
        <v>8</v>
      </c>
      <c r="I601" s="15">
        <v>2500</v>
      </c>
      <c r="J601" s="14">
        <v>20000</v>
      </c>
      <c r="K601" s="14"/>
      <c r="L601" s="14"/>
      <c r="M601" s="14">
        <f t="shared" si="109"/>
        <v>20000</v>
      </c>
      <c r="N601" s="14">
        <f t="shared" si="110"/>
        <v>20000</v>
      </c>
      <c r="O601" s="14"/>
      <c r="P601" s="1"/>
    </row>
    <row r="602" spans="1:16" ht="63.75" x14ac:dyDescent="0.25">
      <c r="A602" s="1">
        <v>475</v>
      </c>
      <c r="B602" s="11" t="s">
        <v>407</v>
      </c>
      <c r="C602" s="12" t="s">
        <v>428</v>
      </c>
      <c r="D602" s="11" t="s">
        <v>429</v>
      </c>
      <c r="E602" s="13" t="s">
        <v>430</v>
      </c>
      <c r="F602" s="25">
        <v>20000</v>
      </c>
      <c r="G602" s="13" t="s">
        <v>407</v>
      </c>
      <c r="H602" s="1">
        <v>8</v>
      </c>
      <c r="I602" s="15">
        <v>2500</v>
      </c>
      <c r="J602" s="14">
        <v>20000</v>
      </c>
      <c r="K602" s="14"/>
      <c r="L602" s="14"/>
      <c r="M602" s="14">
        <f t="shared" si="109"/>
        <v>20000</v>
      </c>
      <c r="N602" s="14">
        <f t="shared" si="110"/>
        <v>20000</v>
      </c>
      <c r="O602" s="14"/>
      <c r="P602" s="1"/>
    </row>
    <row r="603" spans="1:16" ht="63.75" x14ac:dyDescent="0.25">
      <c r="A603" s="1">
        <v>476</v>
      </c>
      <c r="B603" s="11" t="s">
        <v>378</v>
      </c>
      <c r="C603" s="12" t="s">
        <v>428</v>
      </c>
      <c r="D603" s="11" t="s">
        <v>429</v>
      </c>
      <c r="E603" s="13" t="s">
        <v>430</v>
      </c>
      <c r="F603" s="25">
        <v>20000</v>
      </c>
      <c r="G603" s="13" t="s">
        <v>378</v>
      </c>
      <c r="H603" s="1">
        <v>8</v>
      </c>
      <c r="I603" s="15">
        <v>2500</v>
      </c>
      <c r="J603" s="14">
        <v>20000</v>
      </c>
      <c r="K603" s="14"/>
      <c r="L603" s="14"/>
      <c r="M603" s="14">
        <f t="shared" si="109"/>
        <v>20000</v>
      </c>
      <c r="N603" s="14">
        <f t="shared" si="110"/>
        <v>20000</v>
      </c>
      <c r="O603" s="14"/>
      <c r="P603" s="1"/>
    </row>
    <row r="604" spans="1:16" ht="63.75" x14ac:dyDescent="0.25">
      <c r="A604" s="1">
        <v>477</v>
      </c>
      <c r="B604" s="11" t="s">
        <v>452</v>
      </c>
      <c r="C604" s="12" t="s">
        <v>428</v>
      </c>
      <c r="D604" s="11" t="s">
        <v>429</v>
      </c>
      <c r="E604" s="13" t="s">
        <v>430</v>
      </c>
      <c r="F604" s="25">
        <v>5000</v>
      </c>
      <c r="G604" s="13" t="s">
        <v>452</v>
      </c>
      <c r="H604" s="1">
        <v>2</v>
      </c>
      <c r="I604" s="15">
        <v>2500</v>
      </c>
      <c r="J604" s="14">
        <v>5000</v>
      </c>
      <c r="K604" s="14"/>
      <c r="L604" s="14"/>
      <c r="M604" s="14">
        <f t="shared" si="109"/>
        <v>5000</v>
      </c>
      <c r="N604" s="14">
        <f t="shared" si="110"/>
        <v>5000</v>
      </c>
      <c r="O604" s="14"/>
      <c r="P604" s="1"/>
    </row>
    <row r="605" spans="1:16" ht="63.75" x14ac:dyDescent="0.25">
      <c r="A605" s="1">
        <v>478</v>
      </c>
      <c r="B605" s="11" t="s">
        <v>453</v>
      </c>
      <c r="C605" s="12" t="s">
        <v>428</v>
      </c>
      <c r="D605" s="11" t="s">
        <v>429</v>
      </c>
      <c r="E605" s="13" t="s">
        <v>430</v>
      </c>
      <c r="F605" s="25">
        <v>5000</v>
      </c>
      <c r="G605" s="13" t="s">
        <v>453</v>
      </c>
      <c r="H605" s="1">
        <v>2</v>
      </c>
      <c r="I605" s="15">
        <v>2500</v>
      </c>
      <c r="J605" s="14">
        <v>5000</v>
      </c>
      <c r="K605" s="14"/>
      <c r="L605" s="14"/>
      <c r="M605" s="14">
        <f t="shared" si="109"/>
        <v>5000</v>
      </c>
      <c r="N605" s="14">
        <f t="shared" si="110"/>
        <v>5000</v>
      </c>
      <c r="O605" s="14"/>
      <c r="P605" s="1"/>
    </row>
    <row r="606" spans="1:16" ht="63.75" x14ac:dyDescent="0.25">
      <c r="A606" s="1">
        <v>479</v>
      </c>
      <c r="B606" s="11" t="s">
        <v>454</v>
      </c>
      <c r="C606" s="12" t="s">
        <v>428</v>
      </c>
      <c r="D606" s="11" t="s">
        <v>429</v>
      </c>
      <c r="E606" s="13" t="s">
        <v>430</v>
      </c>
      <c r="F606" s="25">
        <v>5000</v>
      </c>
      <c r="G606" s="13" t="s">
        <v>454</v>
      </c>
      <c r="H606" s="1">
        <v>2</v>
      </c>
      <c r="I606" s="15">
        <v>2500</v>
      </c>
      <c r="J606" s="14">
        <v>5000</v>
      </c>
      <c r="K606" s="14"/>
      <c r="L606" s="14"/>
      <c r="M606" s="14">
        <f t="shared" si="109"/>
        <v>5000</v>
      </c>
      <c r="N606" s="14">
        <f t="shared" si="110"/>
        <v>5000</v>
      </c>
      <c r="O606" s="14"/>
      <c r="P606" s="1"/>
    </row>
    <row r="607" spans="1:16" ht="63.75" x14ac:dyDescent="0.25">
      <c r="A607" s="1">
        <v>480</v>
      </c>
      <c r="B607" s="11" t="s">
        <v>455</v>
      </c>
      <c r="C607" s="12" t="s">
        <v>428</v>
      </c>
      <c r="D607" s="11" t="s">
        <v>429</v>
      </c>
      <c r="E607" s="13" t="s">
        <v>430</v>
      </c>
      <c r="F607" s="25">
        <v>5000</v>
      </c>
      <c r="G607" s="13" t="s">
        <v>455</v>
      </c>
      <c r="H607" s="1">
        <v>2</v>
      </c>
      <c r="I607" s="15">
        <v>2500</v>
      </c>
      <c r="J607" s="14">
        <v>5000</v>
      </c>
      <c r="K607" s="14"/>
      <c r="L607" s="14"/>
      <c r="M607" s="14">
        <f t="shared" si="109"/>
        <v>5000</v>
      </c>
      <c r="N607" s="14">
        <f t="shared" si="110"/>
        <v>5000</v>
      </c>
      <c r="O607" s="14"/>
      <c r="P607" s="1"/>
    </row>
    <row r="608" spans="1:16" ht="63.75" x14ac:dyDescent="0.25">
      <c r="A608" s="1">
        <v>481</v>
      </c>
      <c r="B608" s="11" t="s">
        <v>195</v>
      </c>
      <c r="C608" s="12" t="s">
        <v>428</v>
      </c>
      <c r="D608" s="11" t="s">
        <v>429</v>
      </c>
      <c r="E608" s="13" t="s">
        <v>430</v>
      </c>
      <c r="F608" s="25">
        <v>5000</v>
      </c>
      <c r="G608" s="13" t="s">
        <v>195</v>
      </c>
      <c r="H608" s="1">
        <v>2</v>
      </c>
      <c r="I608" s="15">
        <v>2500</v>
      </c>
      <c r="J608" s="14">
        <v>5000</v>
      </c>
      <c r="K608" s="14"/>
      <c r="L608" s="14"/>
      <c r="M608" s="14">
        <f t="shared" si="109"/>
        <v>5000</v>
      </c>
      <c r="N608" s="14">
        <f t="shared" si="110"/>
        <v>5000</v>
      </c>
      <c r="O608" s="14"/>
      <c r="P608" s="1"/>
    </row>
    <row r="609" spans="1:16" ht="63.75" x14ac:dyDescent="0.25">
      <c r="A609" s="1">
        <v>482</v>
      </c>
      <c r="B609" s="11" t="s">
        <v>456</v>
      </c>
      <c r="C609" s="12" t="s">
        <v>428</v>
      </c>
      <c r="D609" s="11" t="s">
        <v>429</v>
      </c>
      <c r="E609" s="13" t="s">
        <v>430</v>
      </c>
      <c r="F609" s="25">
        <v>5000</v>
      </c>
      <c r="G609" s="13" t="s">
        <v>456</v>
      </c>
      <c r="H609" s="1">
        <v>2</v>
      </c>
      <c r="I609" s="15">
        <v>2500</v>
      </c>
      <c r="J609" s="14">
        <v>5000</v>
      </c>
      <c r="K609" s="14"/>
      <c r="L609" s="14"/>
      <c r="M609" s="14">
        <f t="shared" si="109"/>
        <v>5000</v>
      </c>
      <c r="N609" s="14">
        <f t="shared" si="110"/>
        <v>5000</v>
      </c>
      <c r="O609" s="14"/>
      <c r="P609" s="1"/>
    </row>
    <row r="610" spans="1:16" ht="63.75" x14ac:dyDescent="0.25">
      <c r="A610" s="1">
        <v>483</v>
      </c>
      <c r="B610" s="11" t="s">
        <v>457</v>
      </c>
      <c r="C610" s="12" t="s">
        <v>428</v>
      </c>
      <c r="D610" s="11" t="s">
        <v>429</v>
      </c>
      <c r="E610" s="13" t="s">
        <v>430</v>
      </c>
      <c r="F610" s="25">
        <v>5000</v>
      </c>
      <c r="G610" s="13" t="s">
        <v>457</v>
      </c>
      <c r="H610" s="1">
        <v>2</v>
      </c>
      <c r="I610" s="15">
        <v>2500</v>
      </c>
      <c r="J610" s="14">
        <v>5000</v>
      </c>
      <c r="K610" s="14"/>
      <c r="L610" s="14"/>
      <c r="M610" s="14">
        <f t="shared" si="109"/>
        <v>5000</v>
      </c>
      <c r="N610" s="14">
        <f t="shared" si="110"/>
        <v>5000</v>
      </c>
      <c r="O610" s="14"/>
      <c r="P610" s="1"/>
    </row>
    <row r="611" spans="1:16" ht="63.75" x14ac:dyDescent="0.25">
      <c r="A611" s="1">
        <v>484</v>
      </c>
      <c r="B611" s="11" t="s">
        <v>458</v>
      </c>
      <c r="C611" s="12" t="s">
        <v>428</v>
      </c>
      <c r="D611" s="11" t="s">
        <v>429</v>
      </c>
      <c r="E611" s="13" t="s">
        <v>430</v>
      </c>
      <c r="F611" s="25">
        <v>5000</v>
      </c>
      <c r="G611" s="13" t="s">
        <v>458</v>
      </c>
      <c r="H611" s="1">
        <v>2</v>
      </c>
      <c r="I611" s="15">
        <v>2500</v>
      </c>
      <c r="J611" s="14">
        <v>5000</v>
      </c>
      <c r="K611" s="14"/>
      <c r="L611" s="14"/>
      <c r="M611" s="14">
        <f t="shared" si="109"/>
        <v>5000</v>
      </c>
      <c r="N611" s="14">
        <f t="shared" si="110"/>
        <v>5000</v>
      </c>
      <c r="O611" s="14"/>
      <c r="P611" s="1"/>
    </row>
    <row r="612" spans="1:16" ht="63.75" x14ac:dyDescent="0.25">
      <c r="A612" s="1">
        <v>485</v>
      </c>
      <c r="B612" s="11" t="s">
        <v>351</v>
      </c>
      <c r="C612" s="12" t="s">
        <v>428</v>
      </c>
      <c r="D612" s="11" t="s">
        <v>429</v>
      </c>
      <c r="E612" s="13" t="s">
        <v>430</v>
      </c>
      <c r="F612" s="25">
        <v>10000</v>
      </c>
      <c r="G612" s="13" t="s">
        <v>351</v>
      </c>
      <c r="H612" s="1">
        <v>4</v>
      </c>
      <c r="I612" s="15">
        <v>2500</v>
      </c>
      <c r="J612" s="14">
        <v>10000</v>
      </c>
      <c r="K612" s="14"/>
      <c r="L612" s="14"/>
      <c r="M612" s="14">
        <f t="shared" si="109"/>
        <v>10000</v>
      </c>
      <c r="N612" s="14">
        <f t="shared" si="110"/>
        <v>10000</v>
      </c>
      <c r="O612" s="14"/>
      <c r="P612" s="1"/>
    </row>
    <row r="613" spans="1:16" ht="63.75" x14ac:dyDescent="0.25">
      <c r="A613" s="1">
        <v>486</v>
      </c>
      <c r="B613" s="11" t="s">
        <v>308</v>
      </c>
      <c r="C613" s="12" t="s">
        <v>428</v>
      </c>
      <c r="D613" s="11" t="s">
        <v>429</v>
      </c>
      <c r="E613" s="13" t="s">
        <v>430</v>
      </c>
      <c r="F613" s="25">
        <v>15000</v>
      </c>
      <c r="G613" s="13" t="s">
        <v>308</v>
      </c>
      <c r="H613" s="1">
        <v>6</v>
      </c>
      <c r="I613" s="15">
        <v>2500</v>
      </c>
      <c r="J613" s="14">
        <v>15000</v>
      </c>
      <c r="K613" s="14"/>
      <c r="L613" s="14"/>
      <c r="M613" s="14">
        <f t="shared" si="109"/>
        <v>15000</v>
      </c>
      <c r="N613" s="14">
        <f t="shared" si="110"/>
        <v>15000</v>
      </c>
      <c r="O613" s="14"/>
      <c r="P613" s="1"/>
    </row>
    <row r="614" spans="1:16" ht="63.75" x14ac:dyDescent="0.25">
      <c r="A614" s="1">
        <v>487</v>
      </c>
      <c r="B614" s="11" t="s">
        <v>350</v>
      </c>
      <c r="C614" s="12" t="s">
        <v>428</v>
      </c>
      <c r="D614" s="11" t="s">
        <v>429</v>
      </c>
      <c r="E614" s="13" t="s">
        <v>430</v>
      </c>
      <c r="F614" s="25">
        <v>10000</v>
      </c>
      <c r="G614" s="13" t="s">
        <v>350</v>
      </c>
      <c r="H614" s="1">
        <v>4</v>
      </c>
      <c r="I614" s="15">
        <v>2500</v>
      </c>
      <c r="J614" s="14">
        <v>10000</v>
      </c>
      <c r="K614" s="14"/>
      <c r="L614" s="14"/>
      <c r="M614" s="14">
        <f t="shared" si="109"/>
        <v>10000</v>
      </c>
      <c r="N614" s="14">
        <f t="shared" si="110"/>
        <v>10000</v>
      </c>
      <c r="O614" s="14"/>
      <c r="P614" s="1"/>
    </row>
    <row r="615" spans="1:16" ht="63.75" x14ac:dyDescent="0.25">
      <c r="A615" s="1">
        <v>488</v>
      </c>
      <c r="B615" s="11" t="s">
        <v>411</v>
      </c>
      <c r="C615" s="12" t="s">
        <v>428</v>
      </c>
      <c r="D615" s="11" t="s">
        <v>429</v>
      </c>
      <c r="E615" s="13" t="s">
        <v>430</v>
      </c>
      <c r="F615" s="25">
        <v>20000</v>
      </c>
      <c r="G615" s="13" t="s">
        <v>411</v>
      </c>
      <c r="H615" s="1">
        <v>8</v>
      </c>
      <c r="I615" s="15">
        <v>2500</v>
      </c>
      <c r="J615" s="14">
        <v>20000</v>
      </c>
      <c r="K615" s="14"/>
      <c r="L615" s="14"/>
      <c r="M615" s="14">
        <f t="shared" si="109"/>
        <v>20000</v>
      </c>
      <c r="N615" s="14">
        <f t="shared" si="110"/>
        <v>20000</v>
      </c>
      <c r="O615" s="14"/>
      <c r="P615" s="1"/>
    </row>
    <row r="616" spans="1:16" ht="63.75" x14ac:dyDescent="0.25">
      <c r="A616" s="1">
        <v>489</v>
      </c>
      <c r="B616" s="11" t="s">
        <v>273</v>
      </c>
      <c r="C616" s="12" t="s">
        <v>428</v>
      </c>
      <c r="D616" s="11" t="s">
        <v>429</v>
      </c>
      <c r="E616" s="13" t="s">
        <v>430</v>
      </c>
      <c r="F616" s="25">
        <v>10000</v>
      </c>
      <c r="G616" s="13" t="s">
        <v>273</v>
      </c>
      <c r="H616" s="1">
        <v>4</v>
      </c>
      <c r="I616" s="15">
        <v>2500</v>
      </c>
      <c r="J616" s="14">
        <v>10000</v>
      </c>
      <c r="K616" s="14"/>
      <c r="L616" s="14"/>
      <c r="M616" s="14">
        <f t="shared" si="109"/>
        <v>10000</v>
      </c>
      <c r="N616" s="14">
        <f t="shared" si="110"/>
        <v>10000</v>
      </c>
      <c r="O616" s="14"/>
      <c r="P616" s="1"/>
    </row>
    <row r="617" spans="1:16" ht="63.75" x14ac:dyDescent="0.25">
      <c r="A617" s="1">
        <v>490</v>
      </c>
      <c r="B617" s="11" t="s">
        <v>412</v>
      </c>
      <c r="C617" s="12" t="s">
        <v>428</v>
      </c>
      <c r="D617" s="11" t="s">
        <v>429</v>
      </c>
      <c r="E617" s="13" t="s">
        <v>430</v>
      </c>
      <c r="F617" s="25">
        <v>20000</v>
      </c>
      <c r="G617" s="13" t="s">
        <v>412</v>
      </c>
      <c r="H617" s="1">
        <v>8</v>
      </c>
      <c r="I617" s="15">
        <v>2500</v>
      </c>
      <c r="J617" s="14">
        <v>20000</v>
      </c>
      <c r="K617" s="14"/>
      <c r="L617" s="14"/>
      <c r="M617" s="14">
        <f t="shared" si="109"/>
        <v>20000</v>
      </c>
      <c r="N617" s="14">
        <f t="shared" si="110"/>
        <v>20000</v>
      </c>
      <c r="O617" s="14"/>
      <c r="P617" s="1"/>
    </row>
    <row r="618" spans="1:16" ht="63.75" x14ac:dyDescent="0.25">
      <c r="A618" s="1">
        <v>491</v>
      </c>
      <c r="B618" s="11" t="s">
        <v>353</v>
      </c>
      <c r="C618" s="12" t="s">
        <v>428</v>
      </c>
      <c r="D618" s="11" t="s">
        <v>429</v>
      </c>
      <c r="E618" s="13" t="s">
        <v>430</v>
      </c>
      <c r="F618" s="25">
        <v>10000</v>
      </c>
      <c r="G618" s="13" t="s">
        <v>353</v>
      </c>
      <c r="H618" s="1">
        <v>4</v>
      </c>
      <c r="I618" s="15">
        <v>2500</v>
      </c>
      <c r="J618" s="14">
        <v>10000</v>
      </c>
      <c r="K618" s="14"/>
      <c r="L618" s="14"/>
      <c r="M618" s="14">
        <f t="shared" si="109"/>
        <v>10000</v>
      </c>
      <c r="N618" s="14">
        <f t="shared" si="110"/>
        <v>10000</v>
      </c>
      <c r="O618" s="14"/>
      <c r="P618" s="1"/>
    </row>
    <row r="619" spans="1:16" ht="63.75" x14ac:dyDescent="0.25">
      <c r="A619" s="1">
        <v>492</v>
      </c>
      <c r="B619" s="11" t="s">
        <v>423</v>
      </c>
      <c r="C619" s="12" t="s">
        <v>428</v>
      </c>
      <c r="D619" s="11" t="s">
        <v>429</v>
      </c>
      <c r="E619" s="13" t="s">
        <v>430</v>
      </c>
      <c r="F619" s="25">
        <v>20000</v>
      </c>
      <c r="G619" s="13" t="s">
        <v>423</v>
      </c>
      <c r="H619" s="1">
        <v>8</v>
      </c>
      <c r="I619" s="15">
        <v>2500</v>
      </c>
      <c r="J619" s="14">
        <v>20000</v>
      </c>
      <c r="K619" s="14"/>
      <c r="L619" s="14"/>
      <c r="M619" s="14">
        <f t="shared" si="109"/>
        <v>20000</v>
      </c>
      <c r="N619" s="14">
        <f t="shared" si="110"/>
        <v>20000</v>
      </c>
      <c r="O619" s="14"/>
      <c r="P619" s="1"/>
    </row>
    <row r="620" spans="1:16" ht="63.75" x14ac:dyDescent="0.25">
      <c r="A620" s="1">
        <v>493</v>
      </c>
      <c r="B620" s="11" t="s">
        <v>408</v>
      </c>
      <c r="C620" s="12" t="s">
        <v>428</v>
      </c>
      <c r="D620" s="11" t="s">
        <v>429</v>
      </c>
      <c r="E620" s="13" t="s">
        <v>430</v>
      </c>
      <c r="F620" s="25">
        <v>20000</v>
      </c>
      <c r="G620" s="13" t="s">
        <v>408</v>
      </c>
      <c r="H620" s="1">
        <v>8</v>
      </c>
      <c r="I620" s="15">
        <v>2500</v>
      </c>
      <c r="J620" s="14">
        <v>20000</v>
      </c>
      <c r="K620" s="14"/>
      <c r="L620" s="14"/>
      <c r="M620" s="14">
        <f t="shared" si="109"/>
        <v>20000</v>
      </c>
      <c r="N620" s="14">
        <f t="shared" si="110"/>
        <v>20000</v>
      </c>
      <c r="O620" s="14"/>
      <c r="P620" s="1"/>
    </row>
    <row r="621" spans="1:16" ht="63.75" x14ac:dyDescent="0.25">
      <c r="A621" s="1">
        <v>494</v>
      </c>
      <c r="B621" s="11" t="s">
        <v>410</v>
      </c>
      <c r="C621" s="12" t="s">
        <v>428</v>
      </c>
      <c r="D621" s="11" t="s">
        <v>429</v>
      </c>
      <c r="E621" s="13" t="s">
        <v>430</v>
      </c>
      <c r="F621" s="25">
        <v>20000</v>
      </c>
      <c r="G621" s="13" t="s">
        <v>410</v>
      </c>
      <c r="H621" s="1">
        <v>8</v>
      </c>
      <c r="I621" s="15">
        <v>2500</v>
      </c>
      <c r="J621" s="14">
        <v>20000</v>
      </c>
      <c r="K621" s="14"/>
      <c r="L621" s="14"/>
      <c r="M621" s="14">
        <f t="shared" si="109"/>
        <v>20000</v>
      </c>
      <c r="N621" s="14">
        <f t="shared" si="110"/>
        <v>20000</v>
      </c>
      <c r="O621" s="14"/>
      <c r="P621" s="1"/>
    </row>
    <row r="622" spans="1:16" ht="63.75" x14ac:dyDescent="0.25">
      <c r="A622" s="1">
        <v>495</v>
      </c>
      <c r="B622" s="11" t="s">
        <v>354</v>
      </c>
      <c r="C622" s="12" t="s">
        <v>428</v>
      </c>
      <c r="D622" s="11" t="s">
        <v>429</v>
      </c>
      <c r="E622" s="13" t="s">
        <v>430</v>
      </c>
      <c r="F622" s="25">
        <v>20000</v>
      </c>
      <c r="G622" s="13" t="s">
        <v>354</v>
      </c>
      <c r="H622" s="1">
        <v>8</v>
      </c>
      <c r="I622" s="15">
        <v>2500</v>
      </c>
      <c r="J622" s="14">
        <v>20000</v>
      </c>
      <c r="K622" s="14"/>
      <c r="L622" s="14"/>
      <c r="M622" s="14">
        <f t="shared" si="109"/>
        <v>20000</v>
      </c>
      <c r="N622" s="14">
        <f t="shared" si="110"/>
        <v>20000</v>
      </c>
      <c r="O622" s="14"/>
      <c r="P622" s="1"/>
    </row>
    <row r="623" spans="1:16" ht="63.75" x14ac:dyDescent="0.25">
      <c r="A623" s="1">
        <v>496</v>
      </c>
      <c r="B623" s="11" t="s">
        <v>414</v>
      </c>
      <c r="C623" s="12" t="s">
        <v>428</v>
      </c>
      <c r="D623" s="11" t="s">
        <v>429</v>
      </c>
      <c r="E623" s="13" t="s">
        <v>430</v>
      </c>
      <c r="F623" s="25">
        <v>10000</v>
      </c>
      <c r="G623" s="13" t="s">
        <v>414</v>
      </c>
      <c r="H623" s="1">
        <v>4</v>
      </c>
      <c r="I623" s="15">
        <v>2500</v>
      </c>
      <c r="J623" s="14">
        <v>10000</v>
      </c>
      <c r="K623" s="14"/>
      <c r="L623" s="14"/>
      <c r="M623" s="14">
        <f t="shared" si="109"/>
        <v>10000</v>
      </c>
      <c r="N623" s="14">
        <f t="shared" si="110"/>
        <v>10000</v>
      </c>
      <c r="O623" s="14"/>
      <c r="P623" s="1"/>
    </row>
    <row r="624" spans="1:16" ht="63.75" x14ac:dyDescent="0.25">
      <c r="A624" s="1">
        <v>497</v>
      </c>
      <c r="B624" s="11" t="s">
        <v>413</v>
      </c>
      <c r="C624" s="12" t="s">
        <v>428</v>
      </c>
      <c r="D624" s="11" t="s">
        <v>429</v>
      </c>
      <c r="E624" s="13" t="s">
        <v>430</v>
      </c>
      <c r="F624" s="25">
        <v>20000</v>
      </c>
      <c r="G624" s="13" t="s">
        <v>413</v>
      </c>
      <c r="H624" s="1">
        <v>8</v>
      </c>
      <c r="I624" s="15">
        <v>2500</v>
      </c>
      <c r="J624" s="14">
        <v>20000</v>
      </c>
      <c r="K624" s="14"/>
      <c r="L624" s="14"/>
      <c r="M624" s="14">
        <f t="shared" si="109"/>
        <v>20000</v>
      </c>
      <c r="N624" s="14">
        <f t="shared" si="110"/>
        <v>20000</v>
      </c>
      <c r="O624" s="14"/>
      <c r="P624" s="1"/>
    </row>
    <row r="625" spans="1:16" ht="63.75" x14ac:dyDescent="0.25">
      <c r="A625" s="1">
        <v>498</v>
      </c>
      <c r="B625" s="11" t="s">
        <v>459</v>
      </c>
      <c r="C625" s="12" t="s">
        <v>428</v>
      </c>
      <c r="D625" s="11" t="s">
        <v>429</v>
      </c>
      <c r="E625" s="13" t="s">
        <v>430</v>
      </c>
      <c r="F625" s="25">
        <v>20000</v>
      </c>
      <c r="G625" s="13" t="s">
        <v>459</v>
      </c>
      <c r="H625" s="1">
        <v>8</v>
      </c>
      <c r="I625" s="15">
        <v>2500</v>
      </c>
      <c r="J625" s="14">
        <v>20000</v>
      </c>
      <c r="K625" s="14"/>
      <c r="L625" s="14"/>
      <c r="M625" s="14">
        <f t="shared" si="109"/>
        <v>20000</v>
      </c>
      <c r="N625" s="14">
        <f t="shared" si="110"/>
        <v>20000</v>
      </c>
      <c r="O625" s="14"/>
      <c r="P625" s="1"/>
    </row>
    <row r="626" spans="1:16" ht="63.75" x14ac:dyDescent="0.25">
      <c r="A626" s="1">
        <v>499</v>
      </c>
      <c r="B626" s="11" t="s">
        <v>422</v>
      </c>
      <c r="C626" s="12" t="s">
        <v>428</v>
      </c>
      <c r="D626" s="11" t="s">
        <v>429</v>
      </c>
      <c r="E626" s="13" t="s">
        <v>430</v>
      </c>
      <c r="F626" s="25">
        <v>20000</v>
      </c>
      <c r="G626" s="13" t="s">
        <v>422</v>
      </c>
      <c r="H626" s="1">
        <v>8</v>
      </c>
      <c r="I626" s="15">
        <v>2500</v>
      </c>
      <c r="J626" s="14">
        <v>20000</v>
      </c>
      <c r="K626" s="14"/>
      <c r="L626" s="14"/>
      <c r="M626" s="14">
        <f t="shared" si="109"/>
        <v>20000</v>
      </c>
      <c r="N626" s="14">
        <f t="shared" si="110"/>
        <v>20000</v>
      </c>
      <c r="O626" s="14"/>
      <c r="P626" s="1"/>
    </row>
    <row r="627" spans="1:16" ht="63.75" x14ac:dyDescent="0.25">
      <c r="A627" s="1">
        <v>500</v>
      </c>
      <c r="B627" s="11" t="s">
        <v>460</v>
      </c>
      <c r="C627" s="12" t="s">
        <v>428</v>
      </c>
      <c r="D627" s="11" t="s">
        <v>429</v>
      </c>
      <c r="E627" s="13" t="s">
        <v>430</v>
      </c>
      <c r="F627" s="25">
        <v>7500</v>
      </c>
      <c r="G627" s="13" t="s">
        <v>460</v>
      </c>
      <c r="H627" s="1">
        <v>5</v>
      </c>
      <c r="I627" s="15">
        <v>2500</v>
      </c>
      <c r="J627" s="14">
        <v>7500</v>
      </c>
      <c r="K627" s="14"/>
      <c r="L627" s="14"/>
      <c r="M627" s="14">
        <f t="shared" si="109"/>
        <v>7500</v>
      </c>
      <c r="N627" s="14">
        <f t="shared" si="110"/>
        <v>7500</v>
      </c>
      <c r="O627" s="14"/>
      <c r="P627" s="1"/>
    </row>
    <row r="628" spans="1:16" ht="63.75" x14ac:dyDescent="0.25">
      <c r="A628" s="1">
        <v>501</v>
      </c>
      <c r="B628" s="11" t="s">
        <v>461</v>
      </c>
      <c r="C628" s="12" t="s">
        <v>428</v>
      </c>
      <c r="D628" s="11" t="s">
        <v>429</v>
      </c>
      <c r="E628" s="13" t="s">
        <v>430</v>
      </c>
      <c r="F628" s="25">
        <v>7500</v>
      </c>
      <c r="G628" s="13" t="s">
        <v>461</v>
      </c>
      <c r="H628" s="1">
        <v>5</v>
      </c>
      <c r="I628" s="15">
        <v>2500</v>
      </c>
      <c r="J628" s="14">
        <v>7500</v>
      </c>
      <c r="K628" s="14"/>
      <c r="L628" s="14"/>
      <c r="M628" s="14">
        <f t="shared" si="109"/>
        <v>7500</v>
      </c>
      <c r="N628" s="14">
        <f t="shared" si="110"/>
        <v>7500</v>
      </c>
      <c r="O628" s="14"/>
      <c r="P628" s="1"/>
    </row>
    <row r="629" spans="1:16" ht="63.75" x14ac:dyDescent="0.25">
      <c r="A629" s="1">
        <v>502</v>
      </c>
      <c r="B629" s="11" t="s">
        <v>462</v>
      </c>
      <c r="C629" s="12" t="s">
        <v>428</v>
      </c>
      <c r="D629" s="11" t="s">
        <v>429</v>
      </c>
      <c r="E629" s="13" t="s">
        <v>430</v>
      </c>
      <c r="F629" s="25">
        <v>7500</v>
      </c>
      <c r="G629" s="13" t="s">
        <v>462</v>
      </c>
      <c r="H629" s="1">
        <v>5</v>
      </c>
      <c r="I629" s="15">
        <v>2500</v>
      </c>
      <c r="J629" s="14">
        <v>7500</v>
      </c>
      <c r="K629" s="14"/>
      <c r="L629" s="14"/>
      <c r="M629" s="14">
        <f t="shared" si="109"/>
        <v>7500</v>
      </c>
      <c r="N629" s="14">
        <f t="shared" si="110"/>
        <v>7500</v>
      </c>
      <c r="O629" s="14"/>
      <c r="P629" s="1"/>
    </row>
    <row r="630" spans="1:16" ht="63.75" x14ac:dyDescent="0.25">
      <c r="A630" s="1">
        <v>503</v>
      </c>
      <c r="B630" s="11" t="s">
        <v>463</v>
      </c>
      <c r="C630" s="12" t="s">
        <v>428</v>
      </c>
      <c r="D630" s="11" t="s">
        <v>429</v>
      </c>
      <c r="E630" s="13" t="s">
        <v>430</v>
      </c>
      <c r="F630" s="25">
        <v>7500</v>
      </c>
      <c r="G630" s="13" t="s">
        <v>463</v>
      </c>
      <c r="H630" s="1">
        <v>5</v>
      </c>
      <c r="I630" s="15">
        <v>2500</v>
      </c>
      <c r="J630" s="14">
        <v>7500</v>
      </c>
      <c r="K630" s="14"/>
      <c r="L630" s="14"/>
      <c r="M630" s="14">
        <f t="shared" si="109"/>
        <v>7500</v>
      </c>
      <c r="N630" s="14">
        <f t="shared" si="110"/>
        <v>7500</v>
      </c>
      <c r="O630" s="14"/>
      <c r="P630" s="1"/>
    </row>
    <row r="631" spans="1:16" ht="63.75" x14ac:dyDescent="0.25">
      <c r="A631" s="1">
        <v>504</v>
      </c>
      <c r="B631" s="11" t="s">
        <v>464</v>
      </c>
      <c r="C631" s="12" t="s">
        <v>428</v>
      </c>
      <c r="D631" s="11" t="s">
        <v>429</v>
      </c>
      <c r="E631" s="13" t="s">
        <v>430</v>
      </c>
      <c r="F631" s="25">
        <v>7500</v>
      </c>
      <c r="G631" s="13" t="s">
        <v>464</v>
      </c>
      <c r="H631" s="1">
        <v>5</v>
      </c>
      <c r="I631" s="15">
        <v>2500</v>
      </c>
      <c r="J631" s="14">
        <v>7500</v>
      </c>
      <c r="K631" s="14"/>
      <c r="L631" s="14"/>
      <c r="M631" s="14">
        <f t="shared" si="109"/>
        <v>7500</v>
      </c>
      <c r="N631" s="14">
        <f t="shared" si="110"/>
        <v>7500</v>
      </c>
      <c r="O631" s="14"/>
      <c r="P631" s="1"/>
    </row>
    <row r="632" spans="1:16" ht="63.75" x14ac:dyDescent="0.25">
      <c r="A632" s="1">
        <v>505</v>
      </c>
      <c r="B632" s="11" t="s">
        <v>465</v>
      </c>
      <c r="C632" s="12" t="s">
        <v>428</v>
      </c>
      <c r="D632" s="11" t="s">
        <v>429</v>
      </c>
      <c r="E632" s="13" t="s">
        <v>430</v>
      </c>
      <c r="F632" s="25">
        <v>7500</v>
      </c>
      <c r="G632" s="13" t="s">
        <v>465</v>
      </c>
      <c r="H632" s="1">
        <v>5</v>
      </c>
      <c r="I632" s="15">
        <v>2500</v>
      </c>
      <c r="J632" s="14">
        <v>7500</v>
      </c>
      <c r="K632" s="14"/>
      <c r="L632" s="14"/>
      <c r="M632" s="14">
        <f t="shared" ref="M632:M641" si="111">J632+K632+L632</f>
        <v>7500</v>
      </c>
      <c r="N632" s="14">
        <f t="shared" ref="N632:N641" si="112">M632</f>
        <v>7500</v>
      </c>
      <c r="O632" s="14"/>
      <c r="P632" s="1"/>
    </row>
    <row r="633" spans="1:16" ht="63.75" x14ac:dyDescent="0.25">
      <c r="A633" s="1">
        <v>506</v>
      </c>
      <c r="B633" s="11" t="s">
        <v>466</v>
      </c>
      <c r="C633" s="12" t="s">
        <v>428</v>
      </c>
      <c r="D633" s="11" t="s">
        <v>429</v>
      </c>
      <c r="E633" s="13" t="s">
        <v>430</v>
      </c>
      <c r="F633" s="25">
        <v>7500</v>
      </c>
      <c r="G633" s="13" t="s">
        <v>466</v>
      </c>
      <c r="H633" s="1">
        <v>5</v>
      </c>
      <c r="I633" s="15">
        <v>2500</v>
      </c>
      <c r="J633" s="14">
        <v>7500</v>
      </c>
      <c r="K633" s="14"/>
      <c r="L633" s="14"/>
      <c r="M633" s="14">
        <f t="shared" si="111"/>
        <v>7500</v>
      </c>
      <c r="N633" s="14">
        <f t="shared" si="112"/>
        <v>7500</v>
      </c>
      <c r="O633" s="14"/>
      <c r="P633" s="1"/>
    </row>
    <row r="634" spans="1:16" ht="63.75" x14ac:dyDescent="0.25">
      <c r="A634" s="1">
        <v>507</v>
      </c>
      <c r="B634" s="11" t="s">
        <v>467</v>
      </c>
      <c r="C634" s="12" t="s">
        <v>428</v>
      </c>
      <c r="D634" s="11" t="s">
        <v>429</v>
      </c>
      <c r="E634" s="13" t="s">
        <v>430</v>
      </c>
      <c r="F634" s="25">
        <v>7500</v>
      </c>
      <c r="G634" s="13" t="s">
        <v>467</v>
      </c>
      <c r="H634" s="1">
        <v>5</v>
      </c>
      <c r="I634" s="15">
        <v>2500</v>
      </c>
      <c r="J634" s="14">
        <v>7500</v>
      </c>
      <c r="K634" s="14"/>
      <c r="L634" s="14"/>
      <c r="M634" s="14">
        <f t="shared" si="111"/>
        <v>7500</v>
      </c>
      <c r="N634" s="14">
        <f t="shared" si="112"/>
        <v>7500</v>
      </c>
      <c r="O634" s="14"/>
      <c r="P634" s="1"/>
    </row>
    <row r="635" spans="1:16" ht="63.75" x14ac:dyDescent="0.25">
      <c r="A635" s="1">
        <v>508</v>
      </c>
      <c r="B635" s="11" t="s">
        <v>468</v>
      </c>
      <c r="C635" s="12" t="s">
        <v>428</v>
      </c>
      <c r="D635" s="11" t="s">
        <v>429</v>
      </c>
      <c r="E635" s="13" t="s">
        <v>430</v>
      </c>
      <c r="F635" s="25">
        <v>7500</v>
      </c>
      <c r="G635" s="13" t="s">
        <v>468</v>
      </c>
      <c r="H635" s="1">
        <v>5</v>
      </c>
      <c r="I635" s="15">
        <v>2500</v>
      </c>
      <c r="J635" s="14">
        <v>7500</v>
      </c>
      <c r="K635" s="14"/>
      <c r="L635" s="14"/>
      <c r="M635" s="14">
        <f t="shared" si="111"/>
        <v>7500</v>
      </c>
      <c r="N635" s="14">
        <f t="shared" si="112"/>
        <v>7500</v>
      </c>
      <c r="O635" s="14"/>
      <c r="P635" s="1"/>
    </row>
    <row r="636" spans="1:16" ht="63.75" x14ac:dyDescent="0.25">
      <c r="A636" s="1">
        <v>509</v>
      </c>
      <c r="B636" s="11" t="s">
        <v>469</v>
      </c>
      <c r="C636" s="12" t="s">
        <v>428</v>
      </c>
      <c r="D636" s="11" t="s">
        <v>429</v>
      </c>
      <c r="E636" s="13" t="s">
        <v>430</v>
      </c>
      <c r="F636" s="25">
        <v>7500</v>
      </c>
      <c r="G636" s="13" t="s">
        <v>469</v>
      </c>
      <c r="H636" s="1">
        <v>5</v>
      </c>
      <c r="I636" s="15">
        <v>2500</v>
      </c>
      <c r="J636" s="14">
        <v>7500</v>
      </c>
      <c r="K636" s="14"/>
      <c r="L636" s="14"/>
      <c r="M636" s="14">
        <f t="shared" si="111"/>
        <v>7500</v>
      </c>
      <c r="N636" s="14">
        <f t="shared" si="112"/>
        <v>7500</v>
      </c>
      <c r="O636" s="14"/>
      <c r="P636" s="1"/>
    </row>
    <row r="637" spans="1:16" ht="63.75" x14ac:dyDescent="0.25">
      <c r="A637" s="1">
        <v>510</v>
      </c>
      <c r="B637" s="11" t="s">
        <v>470</v>
      </c>
      <c r="C637" s="12" t="s">
        <v>428</v>
      </c>
      <c r="D637" s="11" t="s">
        <v>429</v>
      </c>
      <c r="E637" s="13" t="s">
        <v>430</v>
      </c>
      <c r="F637" s="25">
        <v>7500</v>
      </c>
      <c r="G637" s="13" t="s">
        <v>470</v>
      </c>
      <c r="H637" s="1">
        <v>5</v>
      </c>
      <c r="I637" s="15">
        <v>2500</v>
      </c>
      <c r="J637" s="14">
        <v>7500</v>
      </c>
      <c r="K637" s="14"/>
      <c r="L637" s="14"/>
      <c r="M637" s="14">
        <f t="shared" si="111"/>
        <v>7500</v>
      </c>
      <c r="N637" s="14">
        <f t="shared" si="112"/>
        <v>7500</v>
      </c>
      <c r="O637" s="14"/>
      <c r="P637" s="1"/>
    </row>
    <row r="638" spans="1:16" ht="63.75" x14ac:dyDescent="0.25">
      <c r="A638" s="1">
        <v>511</v>
      </c>
      <c r="B638" s="11" t="s">
        <v>471</v>
      </c>
      <c r="C638" s="12" t="s">
        <v>428</v>
      </c>
      <c r="D638" s="11" t="s">
        <v>429</v>
      </c>
      <c r="E638" s="13" t="s">
        <v>430</v>
      </c>
      <c r="F638" s="25">
        <v>7500</v>
      </c>
      <c r="G638" s="13" t="s">
        <v>471</v>
      </c>
      <c r="H638" s="1">
        <v>5</v>
      </c>
      <c r="I638" s="15">
        <v>2500</v>
      </c>
      <c r="J638" s="14">
        <v>7500</v>
      </c>
      <c r="K638" s="14"/>
      <c r="L638" s="14"/>
      <c r="M638" s="14">
        <f t="shared" si="111"/>
        <v>7500</v>
      </c>
      <c r="N638" s="14">
        <f t="shared" si="112"/>
        <v>7500</v>
      </c>
      <c r="O638" s="14"/>
      <c r="P638" s="1"/>
    </row>
    <row r="639" spans="1:16" ht="63.75" x14ac:dyDescent="0.25">
      <c r="A639" s="1">
        <v>512</v>
      </c>
      <c r="B639" s="11" t="s">
        <v>472</v>
      </c>
      <c r="C639" s="12" t="s">
        <v>428</v>
      </c>
      <c r="D639" s="11" t="s">
        <v>429</v>
      </c>
      <c r="E639" s="13" t="s">
        <v>430</v>
      </c>
      <c r="F639" s="25">
        <v>7500</v>
      </c>
      <c r="G639" s="13" t="s">
        <v>472</v>
      </c>
      <c r="H639" s="1">
        <v>5</v>
      </c>
      <c r="I639" s="15">
        <v>2500</v>
      </c>
      <c r="J639" s="14">
        <v>7500</v>
      </c>
      <c r="K639" s="14"/>
      <c r="L639" s="14"/>
      <c r="M639" s="14">
        <f t="shared" si="111"/>
        <v>7500</v>
      </c>
      <c r="N639" s="14">
        <f t="shared" si="112"/>
        <v>7500</v>
      </c>
      <c r="O639" s="14"/>
      <c r="P639" s="1"/>
    </row>
    <row r="640" spans="1:16" ht="63.75" x14ac:dyDescent="0.25">
      <c r="A640" s="1">
        <v>513</v>
      </c>
      <c r="B640" s="11" t="s">
        <v>473</v>
      </c>
      <c r="C640" s="12" t="s">
        <v>428</v>
      </c>
      <c r="D640" s="11" t="s">
        <v>429</v>
      </c>
      <c r="E640" s="13" t="s">
        <v>430</v>
      </c>
      <c r="F640" s="25">
        <v>7500</v>
      </c>
      <c r="G640" s="13" t="s">
        <v>473</v>
      </c>
      <c r="H640" s="1">
        <v>5</v>
      </c>
      <c r="I640" s="15">
        <v>2500</v>
      </c>
      <c r="J640" s="14">
        <v>7500</v>
      </c>
      <c r="K640" s="14"/>
      <c r="L640" s="14"/>
      <c r="M640" s="14">
        <f t="shared" si="111"/>
        <v>7500</v>
      </c>
      <c r="N640" s="14">
        <f t="shared" si="112"/>
        <v>7500</v>
      </c>
      <c r="O640" s="14"/>
      <c r="P640" s="1"/>
    </row>
    <row r="641" spans="1:16" ht="63.75" x14ac:dyDescent="0.25">
      <c r="A641" s="1">
        <v>514</v>
      </c>
      <c r="B641" s="11" t="s">
        <v>474</v>
      </c>
      <c r="C641" s="12" t="s">
        <v>428</v>
      </c>
      <c r="D641" s="11" t="s">
        <v>429</v>
      </c>
      <c r="E641" s="13" t="s">
        <v>430</v>
      </c>
      <c r="F641" s="25">
        <v>7500</v>
      </c>
      <c r="G641" s="13" t="s">
        <v>474</v>
      </c>
      <c r="H641" s="1">
        <v>5</v>
      </c>
      <c r="I641" s="15">
        <v>2500</v>
      </c>
      <c r="J641" s="14">
        <v>7500</v>
      </c>
      <c r="K641" s="14"/>
      <c r="L641" s="14"/>
      <c r="M641" s="14">
        <f t="shared" si="111"/>
        <v>7500</v>
      </c>
      <c r="N641" s="14">
        <f t="shared" si="112"/>
        <v>7500</v>
      </c>
      <c r="O641" s="14"/>
      <c r="P641" s="1"/>
    </row>
    <row r="642" spans="1:16" x14ac:dyDescent="0.25">
      <c r="A642" s="1"/>
      <c r="B642" s="1"/>
      <c r="C642" s="1"/>
      <c r="D642" s="1"/>
      <c r="E642" s="1"/>
      <c r="F642" s="24">
        <v>827500</v>
      </c>
      <c r="G642" s="30">
        <v>827500</v>
      </c>
      <c r="H642" s="10">
        <v>827500</v>
      </c>
      <c r="I642" s="10">
        <v>827500</v>
      </c>
      <c r="J642" s="10">
        <v>827500</v>
      </c>
      <c r="K642" s="10">
        <v>827500</v>
      </c>
      <c r="L642" s="10">
        <v>827500</v>
      </c>
      <c r="M642" s="10">
        <v>827500</v>
      </c>
      <c r="N642" s="10">
        <v>827500</v>
      </c>
      <c r="O642" s="10"/>
      <c r="P642" s="1"/>
    </row>
    <row r="643" spans="1:16" x14ac:dyDescent="0.25">
      <c r="A643" s="1"/>
      <c r="B643" s="1"/>
      <c r="C643" s="1"/>
      <c r="D643" s="1"/>
      <c r="E643" s="1"/>
      <c r="F643" s="22"/>
      <c r="G643" s="12"/>
      <c r="H643" s="1"/>
      <c r="I643" s="7"/>
      <c r="J643" s="7"/>
      <c r="K643" s="7"/>
      <c r="L643" s="7"/>
      <c r="M643" s="7"/>
      <c r="N643" s="32">
        <f>N642+J565+J523</f>
        <v>3317500</v>
      </c>
      <c r="O643" s="7"/>
      <c r="P643" s="1"/>
    </row>
    <row r="644" spans="1:16" x14ac:dyDescent="0.25">
      <c r="A644" s="1"/>
      <c r="B644" s="18" t="s">
        <v>95</v>
      </c>
      <c r="C644" s="18"/>
      <c r="D644" s="1"/>
      <c r="E644" s="1"/>
      <c r="F644" s="27">
        <v>3317500</v>
      </c>
      <c r="G644" s="31"/>
      <c r="H644" s="20"/>
      <c r="I644" s="21"/>
      <c r="J644" s="19">
        <f>J642+J565+J523</f>
        <v>3317500</v>
      </c>
      <c r="K644" s="10"/>
      <c r="L644" s="10"/>
      <c r="M644" s="10"/>
      <c r="N644" s="10"/>
      <c r="O644" s="10"/>
      <c r="P644" s="1"/>
    </row>
    <row r="645" spans="1:16" ht="15.75" x14ac:dyDescent="0.25">
      <c r="A645" s="495" t="s">
        <v>827</v>
      </c>
      <c r="B645" s="495"/>
      <c r="C645" s="495"/>
      <c r="D645" s="495"/>
      <c r="E645" s="495"/>
      <c r="F645" s="495"/>
      <c r="G645" s="495"/>
      <c r="H645" s="495"/>
      <c r="I645" s="495"/>
      <c r="J645" s="495"/>
      <c r="K645" s="495"/>
      <c r="L645" s="495"/>
      <c r="M645" s="495"/>
      <c r="N645" s="495"/>
      <c r="O645" s="495"/>
      <c r="P645" s="495"/>
    </row>
    <row r="646" spans="1:16" x14ac:dyDescent="0.25">
      <c r="A646" s="485" t="s">
        <v>106</v>
      </c>
      <c r="B646" s="484" t="s">
        <v>107</v>
      </c>
      <c r="C646" s="484" t="s">
        <v>158</v>
      </c>
      <c r="D646" s="484" t="s">
        <v>109</v>
      </c>
      <c r="E646" s="506" t="s">
        <v>741</v>
      </c>
      <c r="F646" s="507" t="s">
        <v>111</v>
      </c>
      <c r="G646" s="484" t="s">
        <v>742</v>
      </c>
      <c r="H646" s="485" t="s">
        <v>113</v>
      </c>
      <c r="I646" s="485"/>
      <c r="J646" s="485"/>
      <c r="K646" s="485"/>
      <c r="L646" s="85"/>
      <c r="M646" s="486" t="s">
        <v>114</v>
      </c>
      <c r="N646" s="486" t="s">
        <v>743</v>
      </c>
      <c r="O646" s="486" t="s">
        <v>160</v>
      </c>
      <c r="P646" s="486" t="s">
        <v>744</v>
      </c>
    </row>
    <row r="647" spans="1:16" ht="25.5" x14ac:dyDescent="0.25">
      <c r="A647" s="485"/>
      <c r="B647" s="484"/>
      <c r="C647" s="484"/>
      <c r="D647" s="484"/>
      <c r="E647" s="506"/>
      <c r="F647" s="507"/>
      <c r="G647" s="484"/>
      <c r="H647" s="115" t="s">
        <v>115</v>
      </c>
      <c r="I647" s="115" t="s">
        <v>116</v>
      </c>
      <c r="J647" s="115" t="s">
        <v>117</v>
      </c>
      <c r="K647" s="115" t="s">
        <v>118</v>
      </c>
      <c r="L647" s="115" t="s">
        <v>329</v>
      </c>
      <c r="M647" s="486"/>
      <c r="N647" s="486"/>
      <c r="O647" s="486"/>
      <c r="P647" s="486"/>
    </row>
    <row r="648" spans="1:16" ht="25.5" x14ac:dyDescent="0.25">
      <c r="A648" s="116">
        <v>515</v>
      </c>
      <c r="B648" s="117" t="s">
        <v>745</v>
      </c>
      <c r="C648" s="117" t="s">
        <v>746</v>
      </c>
      <c r="D648" s="51" t="s">
        <v>180</v>
      </c>
      <c r="E648" s="117" t="s">
        <v>747</v>
      </c>
      <c r="F648" s="52">
        <f t="shared" ref="F648:F680" si="113">SUM(I648*H648)</f>
        <v>100800</v>
      </c>
      <c r="G648" s="117" t="s">
        <v>745</v>
      </c>
      <c r="H648" s="66">
        <v>6</v>
      </c>
      <c r="I648" s="53">
        <v>16800</v>
      </c>
      <c r="J648" s="53">
        <f t="shared" ref="J648:J680" si="114">SUM(I648*H648)</f>
        <v>100800</v>
      </c>
      <c r="K648" s="53">
        <v>0</v>
      </c>
      <c r="L648" s="53"/>
      <c r="M648" s="53">
        <f t="shared" ref="M648:M680" si="115">SUM(J648+K648)</f>
        <v>100800</v>
      </c>
      <c r="N648" s="54">
        <f>M648</f>
        <v>100800</v>
      </c>
      <c r="O648" s="55">
        <v>45444</v>
      </c>
      <c r="P648" s="51" t="s">
        <v>188</v>
      </c>
    </row>
    <row r="649" spans="1:16" ht="38.25" x14ac:dyDescent="0.25">
      <c r="A649" s="116">
        <v>516</v>
      </c>
      <c r="B649" s="117" t="s">
        <v>748</v>
      </c>
      <c r="C649" s="117" t="s">
        <v>746</v>
      </c>
      <c r="D649" s="51" t="s">
        <v>180</v>
      </c>
      <c r="E649" s="117" t="s">
        <v>747</v>
      </c>
      <c r="F649" s="52">
        <f t="shared" si="113"/>
        <v>100800</v>
      </c>
      <c r="G649" s="117" t="s">
        <v>748</v>
      </c>
      <c r="H649" s="66">
        <v>6</v>
      </c>
      <c r="I649" s="53">
        <v>16800</v>
      </c>
      <c r="J649" s="53">
        <f t="shared" si="114"/>
        <v>100800</v>
      </c>
      <c r="K649" s="53">
        <v>10000</v>
      </c>
      <c r="L649" s="53"/>
      <c r="M649" s="53">
        <f t="shared" si="115"/>
        <v>110800</v>
      </c>
      <c r="N649" s="54">
        <f t="shared" ref="N649:N669" si="116">M649</f>
        <v>110800</v>
      </c>
      <c r="O649" s="55">
        <v>45444</v>
      </c>
      <c r="P649" s="51" t="s">
        <v>188</v>
      </c>
    </row>
    <row r="650" spans="1:16" ht="25.5" x14ac:dyDescent="0.25">
      <c r="A650" s="116">
        <v>517</v>
      </c>
      <c r="B650" s="117" t="s">
        <v>749</v>
      </c>
      <c r="C650" s="117" t="s">
        <v>746</v>
      </c>
      <c r="D650" s="51" t="s">
        <v>180</v>
      </c>
      <c r="E650" s="117" t="s">
        <v>747</v>
      </c>
      <c r="F650" s="52">
        <f t="shared" si="113"/>
        <v>84000</v>
      </c>
      <c r="G650" s="117" t="s">
        <v>749</v>
      </c>
      <c r="H650" s="66">
        <v>6</v>
      </c>
      <c r="I650" s="53">
        <v>14000</v>
      </c>
      <c r="J650" s="53">
        <f t="shared" si="114"/>
        <v>84000</v>
      </c>
      <c r="K650" s="53">
        <v>10000</v>
      </c>
      <c r="L650" s="53"/>
      <c r="M650" s="53">
        <f t="shared" si="115"/>
        <v>94000</v>
      </c>
      <c r="N650" s="54">
        <f t="shared" si="116"/>
        <v>94000</v>
      </c>
      <c r="O650" s="55">
        <v>45444</v>
      </c>
      <c r="P650" s="51" t="s">
        <v>188</v>
      </c>
    </row>
    <row r="651" spans="1:16" ht="25.5" x14ac:dyDescent="0.25">
      <c r="A651" s="116">
        <v>518</v>
      </c>
      <c r="B651" s="117" t="s">
        <v>750</v>
      </c>
      <c r="C651" s="117" t="s">
        <v>746</v>
      </c>
      <c r="D651" s="51" t="s">
        <v>180</v>
      </c>
      <c r="E651" s="117" t="s">
        <v>747</v>
      </c>
      <c r="F651" s="52">
        <f t="shared" si="113"/>
        <v>67200</v>
      </c>
      <c r="G651" s="117" t="s">
        <v>750</v>
      </c>
      <c r="H651" s="66">
        <v>6</v>
      </c>
      <c r="I651" s="53">
        <v>11200</v>
      </c>
      <c r="J651" s="53">
        <f t="shared" si="114"/>
        <v>67200</v>
      </c>
      <c r="K651" s="53">
        <v>10000</v>
      </c>
      <c r="L651" s="53"/>
      <c r="M651" s="53">
        <f t="shared" si="115"/>
        <v>77200</v>
      </c>
      <c r="N651" s="54">
        <f t="shared" si="116"/>
        <v>77200</v>
      </c>
      <c r="O651" s="55">
        <v>45444</v>
      </c>
      <c r="P651" s="51" t="s">
        <v>188</v>
      </c>
    </row>
    <row r="652" spans="1:16" ht="25.5" x14ac:dyDescent="0.25">
      <c r="A652" s="116">
        <v>519</v>
      </c>
      <c r="B652" s="117" t="s">
        <v>751</v>
      </c>
      <c r="C652" s="117" t="s">
        <v>746</v>
      </c>
      <c r="D652" s="51" t="s">
        <v>180</v>
      </c>
      <c r="E652" s="117" t="s">
        <v>747</v>
      </c>
      <c r="F652" s="52">
        <f t="shared" si="113"/>
        <v>67200</v>
      </c>
      <c r="G652" s="117" t="s">
        <v>751</v>
      </c>
      <c r="H652" s="66">
        <v>6</v>
      </c>
      <c r="I652" s="53">
        <v>11200</v>
      </c>
      <c r="J652" s="53">
        <f t="shared" si="114"/>
        <v>67200</v>
      </c>
      <c r="K652" s="53">
        <v>10000</v>
      </c>
      <c r="L652" s="53"/>
      <c r="M652" s="53">
        <f t="shared" si="115"/>
        <v>77200</v>
      </c>
      <c r="N652" s="54">
        <f t="shared" si="116"/>
        <v>77200</v>
      </c>
      <c r="O652" s="55">
        <v>45444</v>
      </c>
      <c r="P652" s="51" t="s">
        <v>188</v>
      </c>
    </row>
    <row r="653" spans="1:16" ht="25.5" x14ac:dyDescent="0.25">
      <c r="A653" s="116">
        <v>520</v>
      </c>
      <c r="B653" s="117" t="s">
        <v>752</v>
      </c>
      <c r="C653" s="117" t="s">
        <v>746</v>
      </c>
      <c r="D653" s="51" t="s">
        <v>180</v>
      </c>
      <c r="E653" s="117" t="s">
        <v>747</v>
      </c>
      <c r="F653" s="52">
        <f t="shared" si="113"/>
        <v>67200</v>
      </c>
      <c r="G653" s="117" t="s">
        <v>752</v>
      </c>
      <c r="H653" s="66">
        <v>6</v>
      </c>
      <c r="I653" s="53">
        <v>11200</v>
      </c>
      <c r="J653" s="53">
        <f t="shared" si="114"/>
        <v>67200</v>
      </c>
      <c r="K653" s="53">
        <v>10000</v>
      </c>
      <c r="L653" s="53"/>
      <c r="M653" s="53">
        <f t="shared" si="115"/>
        <v>77200</v>
      </c>
      <c r="N653" s="54">
        <f t="shared" si="116"/>
        <v>77200</v>
      </c>
      <c r="O653" s="55">
        <v>45444</v>
      </c>
      <c r="P653" s="51" t="s">
        <v>188</v>
      </c>
    </row>
    <row r="654" spans="1:16" ht="25.5" x14ac:dyDescent="0.25">
      <c r="A654" s="116">
        <v>521</v>
      </c>
      <c r="B654" s="117" t="s">
        <v>753</v>
      </c>
      <c r="C654" s="117" t="s">
        <v>746</v>
      </c>
      <c r="D654" s="51" t="s">
        <v>180</v>
      </c>
      <c r="E654" s="117" t="s">
        <v>747</v>
      </c>
      <c r="F654" s="52">
        <f t="shared" si="113"/>
        <v>37800</v>
      </c>
      <c r="G654" s="117" t="s">
        <v>753</v>
      </c>
      <c r="H654" s="66">
        <v>6</v>
      </c>
      <c r="I654" s="53">
        <v>6300</v>
      </c>
      <c r="J654" s="53">
        <f t="shared" si="114"/>
        <v>37800</v>
      </c>
      <c r="K654" s="53">
        <v>10000</v>
      </c>
      <c r="L654" s="53"/>
      <c r="M654" s="53">
        <f t="shared" si="115"/>
        <v>47800</v>
      </c>
      <c r="N654" s="54">
        <f t="shared" si="116"/>
        <v>47800</v>
      </c>
      <c r="O654" s="55">
        <v>45444</v>
      </c>
      <c r="P654" s="51" t="s">
        <v>188</v>
      </c>
    </row>
    <row r="655" spans="1:16" ht="25.5" x14ac:dyDescent="0.25">
      <c r="A655" s="116">
        <v>522</v>
      </c>
      <c r="B655" s="117" t="s">
        <v>754</v>
      </c>
      <c r="C655" s="117" t="s">
        <v>746</v>
      </c>
      <c r="D655" s="51" t="s">
        <v>180</v>
      </c>
      <c r="E655" s="117" t="s">
        <v>747</v>
      </c>
      <c r="F655" s="52">
        <f t="shared" si="113"/>
        <v>37800</v>
      </c>
      <c r="G655" s="117" t="s">
        <v>754</v>
      </c>
      <c r="H655" s="66">
        <v>6</v>
      </c>
      <c r="I655" s="53">
        <v>6300</v>
      </c>
      <c r="J655" s="53">
        <f t="shared" si="114"/>
        <v>37800</v>
      </c>
      <c r="K655" s="53">
        <v>10000</v>
      </c>
      <c r="L655" s="53"/>
      <c r="M655" s="53">
        <f t="shared" si="115"/>
        <v>47800</v>
      </c>
      <c r="N655" s="54">
        <f t="shared" si="116"/>
        <v>47800</v>
      </c>
      <c r="O655" s="55">
        <v>45444</v>
      </c>
      <c r="P655" s="51" t="s">
        <v>188</v>
      </c>
    </row>
    <row r="656" spans="1:16" ht="25.5" x14ac:dyDescent="0.25">
      <c r="A656" s="116">
        <v>523</v>
      </c>
      <c r="B656" s="117" t="s">
        <v>755</v>
      </c>
      <c r="C656" s="117" t="s">
        <v>746</v>
      </c>
      <c r="D656" s="51" t="s">
        <v>180</v>
      </c>
      <c r="E656" s="117" t="s">
        <v>747</v>
      </c>
      <c r="F656" s="52">
        <f t="shared" si="113"/>
        <v>37800</v>
      </c>
      <c r="G656" s="117" t="s">
        <v>755</v>
      </c>
      <c r="H656" s="66">
        <v>6</v>
      </c>
      <c r="I656" s="53">
        <v>6300</v>
      </c>
      <c r="J656" s="53">
        <f t="shared" si="114"/>
        <v>37800</v>
      </c>
      <c r="K656" s="53">
        <v>10000</v>
      </c>
      <c r="L656" s="53"/>
      <c r="M656" s="53">
        <f t="shared" si="115"/>
        <v>47800</v>
      </c>
      <c r="N656" s="54">
        <f t="shared" si="116"/>
        <v>47800</v>
      </c>
      <c r="O656" s="55">
        <v>45444</v>
      </c>
      <c r="P656" s="51" t="s">
        <v>188</v>
      </c>
    </row>
    <row r="657" spans="1:16" ht="25.5" x14ac:dyDescent="0.25">
      <c r="A657" s="116">
        <v>524</v>
      </c>
      <c r="B657" s="117" t="s">
        <v>756</v>
      </c>
      <c r="C657" s="117" t="s">
        <v>746</v>
      </c>
      <c r="D657" s="51" t="s">
        <v>180</v>
      </c>
      <c r="E657" s="117" t="s">
        <v>747</v>
      </c>
      <c r="F657" s="52">
        <f t="shared" si="113"/>
        <v>37800</v>
      </c>
      <c r="G657" s="117" t="s">
        <v>756</v>
      </c>
      <c r="H657" s="66">
        <v>6</v>
      </c>
      <c r="I657" s="53">
        <v>6300</v>
      </c>
      <c r="J657" s="53">
        <f t="shared" si="114"/>
        <v>37800</v>
      </c>
      <c r="K657" s="53">
        <v>10000</v>
      </c>
      <c r="L657" s="53"/>
      <c r="M657" s="53">
        <f t="shared" si="115"/>
        <v>47800</v>
      </c>
      <c r="N657" s="54">
        <f t="shared" si="116"/>
        <v>47800</v>
      </c>
      <c r="O657" s="55">
        <v>45444</v>
      </c>
      <c r="P657" s="51" t="s">
        <v>188</v>
      </c>
    </row>
    <row r="658" spans="1:16" ht="25.5" x14ac:dyDescent="0.25">
      <c r="A658" s="116">
        <v>525</v>
      </c>
      <c r="B658" s="117" t="s">
        <v>757</v>
      </c>
      <c r="C658" s="117" t="s">
        <v>746</v>
      </c>
      <c r="D658" s="51" t="s">
        <v>180</v>
      </c>
      <c r="E658" s="117" t="s">
        <v>747</v>
      </c>
      <c r="F658" s="52">
        <f t="shared" si="113"/>
        <v>37800</v>
      </c>
      <c r="G658" s="117" t="s">
        <v>757</v>
      </c>
      <c r="H658" s="66">
        <v>6</v>
      </c>
      <c r="I658" s="53">
        <v>6300</v>
      </c>
      <c r="J658" s="53">
        <f t="shared" si="114"/>
        <v>37800</v>
      </c>
      <c r="K658" s="53">
        <v>10000</v>
      </c>
      <c r="L658" s="53"/>
      <c r="M658" s="53">
        <f t="shared" si="115"/>
        <v>47800</v>
      </c>
      <c r="N658" s="54">
        <f t="shared" si="116"/>
        <v>47800</v>
      </c>
      <c r="O658" s="55">
        <v>45444</v>
      </c>
      <c r="P658" s="51" t="s">
        <v>188</v>
      </c>
    </row>
    <row r="659" spans="1:16" ht="25.5" x14ac:dyDescent="0.25">
      <c r="A659" s="116">
        <v>526</v>
      </c>
      <c r="B659" s="117" t="s">
        <v>758</v>
      </c>
      <c r="C659" s="117" t="s">
        <v>746</v>
      </c>
      <c r="D659" s="51" t="s">
        <v>180</v>
      </c>
      <c r="E659" s="117" t="s">
        <v>747</v>
      </c>
      <c r="F659" s="52">
        <f t="shared" si="113"/>
        <v>25200</v>
      </c>
      <c r="G659" s="117" t="s">
        <v>758</v>
      </c>
      <c r="H659" s="66">
        <v>6</v>
      </c>
      <c r="I659" s="53">
        <v>4200</v>
      </c>
      <c r="J659" s="53">
        <f t="shared" si="114"/>
        <v>25200</v>
      </c>
      <c r="K659" s="53">
        <v>0</v>
      </c>
      <c r="L659" s="53"/>
      <c r="M659" s="53">
        <f t="shared" si="115"/>
        <v>25200</v>
      </c>
      <c r="N659" s="54">
        <f t="shared" si="116"/>
        <v>25200</v>
      </c>
      <c r="O659" s="55">
        <v>45444</v>
      </c>
      <c r="P659" s="51" t="s">
        <v>188</v>
      </c>
    </row>
    <row r="660" spans="1:16" ht="25.5" x14ac:dyDescent="0.25">
      <c r="A660" s="116">
        <v>527</v>
      </c>
      <c r="B660" s="117" t="s">
        <v>759</v>
      </c>
      <c r="C660" s="117" t="s">
        <v>746</v>
      </c>
      <c r="D660" s="51" t="s">
        <v>180</v>
      </c>
      <c r="E660" s="117" t="s">
        <v>747</v>
      </c>
      <c r="F660" s="52">
        <f t="shared" si="113"/>
        <v>37800</v>
      </c>
      <c r="G660" s="117" t="s">
        <v>759</v>
      </c>
      <c r="H660" s="66">
        <v>6</v>
      </c>
      <c r="I660" s="53">
        <v>6300</v>
      </c>
      <c r="J660" s="53">
        <f t="shared" si="114"/>
        <v>37800</v>
      </c>
      <c r="K660" s="53">
        <v>10000</v>
      </c>
      <c r="L660" s="53"/>
      <c r="M660" s="53">
        <f t="shared" si="115"/>
        <v>47800</v>
      </c>
      <c r="N660" s="54">
        <f t="shared" si="116"/>
        <v>47800</v>
      </c>
      <c r="O660" s="55">
        <v>45444</v>
      </c>
      <c r="P660" s="51" t="s">
        <v>188</v>
      </c>
    </row>
    <row r="661" spans="1:16" ht="25.5" x14ac:dyDescent="0.25">
      <c r="A661" s="116">
        <v>528</v>
      </c>
      <c r="B661" s="117" t="s">
        <v>760</v>
      </c>
      <c r="C661" s="117" t="s">
        <v>746</v>
      </c>
      <c r="D661" s="51" t="s">
        <v>180</v>
      </c>
      <c r="E661" s="117" t="s">
        <v>747</v>
      </c>
      <c r="F661" s="52">
        <f t="shared" si="113"/>
        <v>25200</v>
      </c>
      <c r="G661" s="117" t="s">
        <v>760</v>
      </c>
      <c r="H661" s="66">
        <v>6</v>
      </c>
      <c r="I661" s="53">
        <v>4200</v>
      </c>
      <c r="J661" s="53">
        <f t="shared" si="114"/>
        <v>25200</v>
      </c>
      <c r="K661" s="53">
        <v>10000</v>
      </c>
      <c r="L661" s="53"/>
      <c r="M661" s="53">
        <f t="shared" si="115"/>
        <v>35200</v>
      </c>
      <c r="N661" s="54">
        <f t="shared" si="116"/>
        <v>35200</v>
      </c>
      <c r="O661" s="55">
        <v>45444</v>
      </c>
      <c r="P661" s="51" t="s">
        <v>188</v>
      </c>
    </row>
    <row r="662" spans="1:16" ht="25.5" x14ac:dyDescent="0.25">
      <c r="A662" s="116">
        <v>529</v>
      </c>
      <c r="B662" s="117" t="s">
        <v>761</v>
      </c>
      <c r="C662" s="117" t="s">
        <v>746</v>
      </c>
      <c r="D662" s="51" t="s">
        <v>180</v>
      </c>
      <c r="E662" s="117" t="s">
        <v>747</v>
      </c>
      <c r="F662" s="52">
        <f t="shared" si="113"/>
        <v>25200</v>
      </c>
      <c r="G662" s="117" t="s">
        <v>761</v>
      </c>
      <c r="H662" s="66">
        <v>6</v>
      </c>
      <c r="I662" s="53">
        <v>4200</v>
      </c>
      <c r="J662" s="53">
        <f t="shared" si="114"/>
        <v>25200</v>
      </c>
      <c r="K662" s="53">
        <v>10000</v>
      </c>
      <c r="L662" s="53"/>
      <c r="M662" s="53">
        <f t="shared" si="115"/>
        <v>35200</v>
      </c>
      <c r="N662" s="54">
        <f t="shared" si="116"/>
        <v>35200</v>
      </c>
      <c r="O662" s="55">
        <v>45444</v>
      </c>
      <c r="P662" s="51" t="s">
        <v>188</v>
      </c>
    </row>
    <row r="663" spans="1:16" ht="25.5" x14ac:dyDescent="0.25">
      <c r="A663" s="116">
        <v>530</v>
      </c>
      <c r="B663" s="117" t="s">
        <v>762</v>
      </c>
      <c r="C663" s="117" t="s">
        <v>746</v>
      </c>
      <c r="D663" s="51" t="s">
        <v>180</v>
      </c>
      <c r="E663" s="117" t="s">
        <v>747</v>
      </c>
      <c r="F663" s="52">
        <f t="shared" si="113"/>
        <v>25200</v>
      </c>
      <c r="G663" s="117" t="s">
        <v>762</v>
      </c>
      <c r="H663" s="66">
        <v>6</v>
      </c>
      <c r="I663" s="53">
        <v>4200</v>
      </c>
      <c r="J663" s="53">
        <f t="shared" si="114"/>
        <v>25200</v>
      </c>
      <c r="K663" s="53">
        <v>10000</v>
      </c>
      <c r="L663" s="53"/>
      <c r="M663" s="53">
        <f t="shared" si="115"/>
        <v>35200</v>
      </c>
      <c r="N663" s="54">
        <f t="shared" si="116"/>
        <v>35200</v>
      </c>
      <c r="O663" s="55">
        <v>45444</v>
      </c>
      <c r="P663" s="51" t="s">
        <v>188</v>
      </c>
    </row>
    <row r="664" spans="1:16" ht="25.5" x14ac:dyDescent="0.25">
      <c r="A664" s="116">
        <v>531</v>
      </c>
      <c r="B664" s="117" t="s">
        <v>763</v>
      </c>
      <c r="C664" s="117" t="s">
        <v>746</v>
      </c>
      <c r="D664" s="51" t="s">
        <v>180</v>
      </c>
      <c r="E664" s="117" t="s">
        <v>747</v>
      </c>
      <c r="F664" s="52">
        <f t="shared" si="113"/>
        <v>25200</v>
      </c>
      <c r="G664" s="117" t="s">
        <v>763</v>
      </c>
      <c r="H664" s="66">
        <v>6</v>
      </c>
      <c r="I664" s="53">
        <v>4200</v>
      </c>
      <c r="J664" s="53">
        <f t="shared" si="114"/>
        <v>25200</v>
      </c>
      <c r="K664" s="53">
        <v>10000</v>
      </c>
      <c r="L664" s="53"/>
      <c r="M664" s="53">
        <f t="shared" si="115"/>
        <v>35200</v>
      </c>
      <c r="N664" s="54">
        <f t="shared" si="116"/>
        <v>35200</v>
      </c>
      <c r="O664" s="55">
        <v>45444</v>
      </c>
      <c r="P664" s="51" t="s">
        <v>188</v>
      </c>
    </row>
    <row r="665" spans="1:16" ht="25.5" x14ac:dyDescent="0.25">
      <c r="A665" s="116">
        <v>532</v>
      </c>
      <c r="B665" s="117" t="s">
        <v>764</v>
      </c>
      <c r="C665" s="117" t="s">
        <v>746</v>
      </c>
      <c r="D665" s="51" t="s">
        <v>180</v>
      </c>
      <c r="E665" s="117" t="s">
        <v>747</v>
      </c>
      <c r="F665" s="52">
        <f t="shared" si="113"/>
        <v>25200</v>
      </c>
      <c r="G665" s="117" t="s">
        <v>764</v>
      </c>
      <c r="H665" s="66">
        <v>6</v>
      </c>
      <c r="I665" s="53">
        <v>4200</v>
      </c>
      <c r="J665" s="53">
        <f t="shared" si="114"/>
        <v>25200</v>
      </c>
      <c r="K665" s="53">
        <v>10000</v>
      </c>
      <c r="L665" s="53"/>
      <c r="M665" s="53">
        <f t="shared" si="115"/>
        <v>35200</v>
      </c>
      <c r="N665" s="54">
        <f t="shared" si="116"/>
        <v>35200</v>
      </c>
      <c r="O665" s="55">
        <v>45444</v>
      </c>
      <c r="P665" s="51" t="s">
        <v>188</v>
      </c>
    </row>
    <row r="666" spans="1:16" ht="25.5" x14ac:dyDescent="0.25">
      <c r="A666" s="116">
        <v>533</v>
      </c>
      <c r="B666" s="117" t="s">
        <v>406</v>
      </c>
      <c r="C666" s="117" t="s">
        <v>746</v>
      </c>
      <c r="D666" s="51" t="s">
        <v>180</v>
      </c>
      <c r="E666" s="117" t="s">
        <v>747</v>
      </c>
      <c r="F666" s="52">
        <f t="shared" si="113"/>
        <v>25200</v>
      </c>
      <c r="G666" s="117" t="s">
        <v>406</v>
      </c>
      <c r="H666" s="66">
        <v>6</v>
      </c>
      <c r="I666" s="53">
        <v>4200</v>
      </c>
      <c r="J666" s="53">
        <f t="shared" si="114"/>
        <v>25200</v>
      </c>
      <c r="K666" s="53">
        <v>10000</v>
      </c>
      <c r="L666" s="53"/>
      <c r="M666" s="53">
        <f t="shared" si="115"/>
        <v>35200</v>
      </c>
      <c r="N666" s="54">
        <f t="shared" si="116"/>
        <v>35200</v>
      </c>
      <c r="O666" s="55">
        <v>45444</v>
      </c>
      <c r="P666" s="51" t="s">
        <v>188</v>
      </c>
    </row>
    <row r="667" spans="1:16" ht="25.5" x14ac:dyDescent="0.25">
      <c r="A667" s="116">
        <v>534</v>
      </c>
      <c r="B667" s="117" t="s">
        <v>765</v>
      </c>
      <c r="C667" s="117" t="s">
        <v>746</v>
      </c>
      <c r="D667" s="51" t="s">
        <v>180</v>
      </c>
      <c r="E667" s="117" t="s">
        <v>747</v>
      </c>
      <c r="F667" s="52">
        <f t="shared" si="113"/>
        <v>25200</v>
      </c>
      <c r="G667" s="117" t="s">
        <v>765</v>
      </c>
      <c r="H667" s="66">
        <v>6</v>
      </c>
      <c r="I667" s="53">
        <v>4200</v>
      </c>
      <c r="J667" s="53">
        <f t="shared" si="114"/>
        <v>25200</v>
      </c>
      <c r="K667" s="53">
        <v>10000</v>
      </c>
      <c r="L667" s="53"/>
      <c r="M667" s="53">
        <f t="shared" si="115"/>
        <v>35200</v>
      </c>
      <c r="N667" s="54">
        <f t="shared" si="116"/>
        <v>35200</v>
      </c>
      <c r="O667" s="55">
        <v>45444</v>
      </c>
      <c r="P667" s="51" t="s">
        <v>188</v>
      </c>
    </row>
    <row r="668" spans="1:16" ht="25.5" x14ac:dyDescent="0.25">
      <c r="A668" s="116">
        <v>535</v>
      </c>
      <c r="B668" s="117" t="s">
        <v>766</v>
      </c>
      <c r="C668" s="117" t="s">
        <v>746</v>
      </c>
      <c r="D668" s="51" t="s">
        <v>180</v>
      </c>
      <c r="E668" s="117" t="s">
        <v>747</v>
      </c>
      <c r="F668" s="52">
        <f t="shared" si="113"/>
        <v>25200</v>
      </c>
      <c r="G668" s="117" t="s">
        <v>766</v>
      </c>
      <c r="H668" s="66">
        <v>6</v>
      </c>
      <c r="I668" s="53">
        <v>4200</v>
      </c>
      <c r="J668" s="53">
        <f t="shared" si="114"/>
        <v>25200</v>
      </c>
      <c r="K668" s="53">
        <v>10000</v>
      </c>
      <c r="L668" s="53"/>
      <c r="M668" s="53">
        <f t="shared" si="115"/>
        <v>35200</v>
      </c>
      <c r="N668" s="54">
        <f t="shared" si="116"/>
        <v>35200</v>
      </c>
      <c r="O668" s="55">
        <v>45444</v>
      </c>
      <c r="P668" s="51" t="s">
        <v>188</v>
      </c>
    </row>
    <row r="669" spans="1:16" ht="25.5" x14ac:dyDescent="0.25">
      <c r="A669" s="116">
        <v>536</v>
      </c>
      <c r="B669" s="117" t="s">
        <v>767</v>
      </c>
      <c r="C669" s="117" t="s">
        <v>746</v>
      </c>
      <c r="D669" s="51" t="s">
        <v>180</v>
      </c>
      <c r="E669" s="117" t="s">
        <v>747</v>
      </c>
      <c r="F669" s="52">
        <f t="shared" si="113"/>
        <v>25200</v>
      </c>
      <c r="G669" s="117" t="s">
        <v>767</v>
      </c>
      <c r="H669" s="66">
        <v>6</v>
      </c>
      <c r="I669" s="53">
        <v>4200</v>
      </c>
      <c r="J669" s="53">
        <f t="shared" si="114"/>
        <v>25200</v>
      </c>
      <c r="K669" s="53">
        <v>10000</v>
      </c>
      <c r="L669" s="53"/>
      <c r="M669" s="53">
        <f t="shared" si="115"/>
        <v>35200</v>
      </c>
      <c r="N669" s="54">
        <f t="shared" si="116"/>
        <v>35200</v>
      </c>
      <c r="O669" s="55">
        <v>45444</v>
      </c>
      <c r="P669" s="51" t="s">
        <v>188</v>
      </c>
    </row>
    <row r="670" spans="1:16" x14ac:dyDescent="0.25">
      <c r="A670" s="116"/>
      <c r="B670" s="117"/>
      <c r="C670" s="117"/>
      <c r="D670" s="51"/>
      <c r="E670" s="117"/>
      <c r="F670" s="52"/>
      <c r="G670" s="117"/>
      <c r="H670" s="66"/>
      <c r="I670" s="53"/>
      <c r="J670" s="53"/>
      <c r="K670" s="53"/>
      <c r="L670" s="53"/>
      <c r="M670" s="57">
        <f>SUM(M648:M669)</f>
        <v>1166000</v>
      </c>
      <c r="N670" s="51"/>
      <c r="O670" s="51"/>
      <c r="P670" s="51"/>
    </row>
    <row r="671" spans="1:16" x14ac:dyDescent="0.25">
      <c r="A671" s="116"/>
      <c r="B671" s="117"/>
      <c r="C671" s="117"/>
      <c r="D671" s="51"/>
      <c r="E671" s="117"/>
      <c r="F671" s="52"/>
      <c r="G671" s="117"/>
      <c r="H671" s="66"/>
      <c r="I671" s="53"/>
      <c r="J671" s="53"/>
      <c r="K671" s="53"/>
      <c r="L671" s="53"/>
      <c r="M671" s="53"/>
      <c r="N671" s="51"/>
      <c r="O671" s="51"/>
      <c r="P671" s="51"/>
    </row>
    <row r="672" spans="1:16" ht="25.5" x14ac:dyDescent="0.25">
      <c r="A672" s="116">
        <v>537</v>
      </c>
      <c r="B672" s="117" t="s">
        <v>768</v>
      </c>
      <c r="C672" s="117" t="s">
        <v>746</v>
      </c>
      <c r="D672" s="51" t="s">
        <v>180</v>
      </c>
      <c r="E672" s="117" t="s">
        <v>747</v>
      </c>
      <c r="F672" s="52">
        <f t="shared" si="113"/>
        <v>25200</v>
      </c>
      <c r="G672" s="117" t="s">
        <v>768</v>
      </c>
      <c r="H672" s="66">
        <v>6</v>
      </c>
      <c r="I672" s="53">
        <v>4200</v>
      </c>
      <c r="J672" s="53">
        <f t="shared" si="114"/>
        <v>25200</v>
      </c>
      <c r="K672" s="53">
        <v>10000</v>
      </c>
      <c r="L672" s="53"/>
      <c r="M672" s="53">
        <f t="shared" si="115"/>
        <v>35200</v>
      </c>
      <c r="N672" s="54">
        <f>M672</f>
        <v>35200</v>
      </c>
      <c r="O672" s="55">
        <v>45505</v>
      </c>
      <c r="P672" s="51" t="s">
        <v>188</v>
      </c>
    </row>
    <row r="673" spans="1:16" ht="25.5" x14ac:dyDescent="0.25">
      <c r="A673" s="116">
        <v>538</v>
      </c>
      <c r="B673" s="117" t="s">
        <v>769</v>
      </c>
      <c r="C673" s="117" t="s">
        <v>746</v>
      </c>
      <c r="D673" s="51" t="s">
        <v>180</v>
      </c>
      <c r="E673" s="117" t="s">
        <v>747</v>
      </c>
      <c r="F673" s="52">
        <f t="shared" si="113"/>
        <v>67200</v>
      </c>
      <c r="G673" s="117" t="s">
        <v>769</v>
      </c>
      <c r="H673" s="66">
        <v>6</v>
      </c>
      <c r="I673" s="53">
        <v>11200</v>
      </c>
      <c r="J673" s="53">
        <f t="shared" si="114"/>
        <v>67200</v>
      </c>
      <c r="K673" s="53">
        <v>10000</v>
      </c>
      <c r="L673" s="53"/>
      <c r="M673" s="53">
        <f t="shared" si="115"/>
        <v>77200</v>
      </c>
      <c r="N673" s="54">
        <f t="shared" ref="N673:N725" si="117">M673</f>
        <v>77200</v>
      </c>
      <c r="O673" s="55">
        <v>45505</v>
      </c>
      <c r="P673" s="51" t="s">
        <v>188</v>
      </c>
    </row>
    <row r="674" spans="1:16" ht="25.5" x14ac:dyDescent="0.25">
      <c r="A674" s="116">
        <v>539</v>
      </c>
      <c r="B674" s="117" t="s">
        <v>770</v>
      </c>
      <c r="C674" s="117" t="s">
        <v>746</v>
      </c>
      <c r="D674" s="51" t="s">
        <v>180</v>
      </c>
      <c r="E674" s="117" t="s">
        <v>747</v>
      </c>
      <c r="F674" s="52">
        <f t="shared" si="113"/>
        <v>25200</v>
      </c>
      <c r="G674" s="117" t="s">
        <v>770</v>
      </c>
      <c r="H674" s="66">
        <v>6</v>
      </c>
      <c r="I674" s="53">
        <v>4200</v>
      </c>
      <c r="J674" s="53">
        <f t="shared" si="114"/>
        <v>25200</v>
      </c>
      <c r="K674" s="53">
        <v>10000</v>
      </c>
      <c r="L674" s="53"/>
      <c r="M674" s="53">
        <f t="shared" si="115"/>
        <v>35200</v>
      </c>
      <c r="N674" s="54">
        <f t="shared" si="117"/>
        <v>35200</v>
      </c>
      <c r="O674" s="55">
        <v>45505</v>
      </c>
      <c r="P674" s="51" t="s">
        <v>188</v>
      </c>
    </row>
    <row r="675" spans="1:16" ht="25.5" x14ac:dyDescent="0.25">
      <c r="A675" s="116">
        <v>540</v>
      </c>
      <c r="B675" s="117" t="s">
        <v>771</v>
      </c>
      <c r="C675" s="117" t="s">
        <v>746</v>
      </c>
      <c r="D675" s="51" t="s">
        <v>180</v>
      </c>
      <c r="E675" s="117" t="s">
        <v>747</v>
      </c>
      <c r="F675" s="52">
        <f t="shared" si="113"/>
        <v>25200</v>
      </c>
      <c r="G675" s="117" t="s">
        <v>771</v>
      </c>
      <c r="H675" s="66">
        <v>6</v>
      </c>
      <c r="I675" s="53">
        <v>4200</v>
      </c>
      <c r="J675" s="53">
        <f t="shared" si="114"/>
        <v>25200</v>
      </c>
      <c r="K675" s="53">
        <v>10000</v>
      </c>
      <c r="L675" s="53"/>
      <c r="M675" s="53">
        <f t="shared" si="115"/>
        <v>35200</v>
      </c>
      <c r="N675" s="54">
        <f t="shared" si="117"/>
        <v>35200</v>
      </c>
      <c r="O675" s="55">
        <v>45505</v>
      </c>
      <c r="P675" s="51" t="s">
        <v>188</v>
      </c>
    </row>
    <row r="676" spans="1:16" ht="25.5" x14ac:dyDescent="0.25">
      <c r="A676" s="116">
        <v>541</v>
      </c>
      <c r="B676" s="117" t="s">
        <v>772</v>
      </c>
      <c r="C676" s="117" t="s">
        <v>746</v>
      </c>
      <c r="D676" s="51" t="s">
        <v>180</v>
      </c>
      <c r="E676" s="117" t="s">
        <v>747</v>
      </c>
      <c r="F676" s="52">
        <f t="shared" si="113"/>
        <v>25200</v>
      </c>
      <c r="G676" s="117" t="s">
        <v>772</v>
      </c>
      <c r="H676" s="66">
        <v>6</v>
      </c>
      <c r="I676" s="53">
        <v>4200</v>
      </c>
      <c r="J676" s="53">
        <f t="shared" si="114"/>
        <v>25200</v>
      </c>
      <c r="K676" s="53">
        <v>10000</v>
      </c>
      <c r="L676" s="53"/>
      <c r="M676" s="53">
        <f t="shared" si="115"/>
        <v>35200</v>
      </c>
      <c r="N676" s="54">
        <f t="shared" si="117"/>
        <v>35200</v>
      </c>
      <c r="O676" s="55">
        <v>45505</v>
      </c>
      <c r="P676" s="51" t="s">
        <v>188</v>
      </c>
    </row>
    <row r="677" spans="1:16" ht="25.5" x14ac:dyDescent="0.25">
      <c r="A677" s="116">
        <v>542</v>
      </c>
      <c r="B677" s="117" t="s">
        <v>773</v>
      </c>
      <c r="C677" s="117" t="s">
        <v>746</v>
      </c>
      <c r="D677" s="51" t="s">
        <v>180</v>
      </c>
      <c r="E677" s="117" t="s">
        <v>747</v>
      </c>
      <c r="F677" s="52">
        <f t="shared" si="113"/>
        <v>25200</v>
      </c>
      <c r="G677" s="117" t="s">
        <v>773</v>
      </c>
      <c r="H677" s="66">
        <v>6</v>
      </c>
      <c r="I677" s="53">
        <v>4200</v>
      </c>
      <c r="J677" s="53">
        <f t="shared" si="114"/>
        <v>25200</v>
      </c>
      <c r="K677" s="53">
        <v>10000</v>
      </c>
      <c r="L677" s="53"/>
      <c r="M677" s="53">
        <f t="shared" si="115"/>
        <v>35200</v>
      </c>
      <c r="N677" s="54">
        <f t="shared" si="117"/>
        <v>35200</v>
      </c>
      <c r="O677" s="55">
        <v>45505</v>
      </c>
      <c r="P677" s="51" t="s">
        <v>188</v>
      </c>
    </row>
    <row r="678" spans="1:16" ht="25.5" x14ac:dyDescent="0.25">
      <c r="A678" s="116">
        <v>543</v>
      </c>
      <c r="B678" s="117" t="s">
        <v>774</v>
      </c>
      <c r="C678" s="117" t="s">
        <v>746</v>
      </c>
      <c r="D678" s="51" t="s">
        <v>180</v>
      </c>
      <c r="E678" s="117" t="s">
        <v>747</v>
      </c>
      <c r="F678" s="52">
        <f t="shared" si="113"/>
        <v>25200</v>
      </c>
      <c r="G678" s="117" t="s">
        <v>774</v>
      </c>
      <c r="H678" s="66">
        <v>6</v>
      </c>
      <c r="I678" s="53">
        <v>4200</v>
      </c>
      <c r="J678" s="53">
        <f t="shared" si="114"/>
        <v>25200</v>
      </c>
      <c r="K678" s="53">
        <v>10000</v>
      </c>
      <c r="L678" s="53"/>
      <c r="M678" s="53">
        <f t="shared" si="115"/>
        <v>35200</v>
      </c>
      <c r="N678" s="54">
        <f t="shared" si="117"/>
        <v>35200</v>
      </c>
      <c r="O678" s="55">
        <v>45505</v>
      </c>
      <c r="P678" s="51" t="s">
        <v>188</v>
      </c>
    </row>
    <row r="679" spans="1:16" ht="25.5" x14ac:dyDescent="0.25">
      <c r="A679" s="116">
        <v>544</v>
      </c>
      <c r="B679" s="117" t="s">
        <v>775</v>
      </c>
      <c r="C679" s="117" t="s">
        <v>746</v>
      </c>
      <c r="D679" s="51" t="s">
        <v>180</v>
      </c>
      <c r="E679" s="117" t="s">
        <v>747</v>
      </c>
      <c r="F679" s="52">
        <f t="shared" si="113"/>
        <v>25200</v>
      </c>
      <c r="G679" s="117" t="s">
        <v>775</v>
      </c>
      <c r="H679" s="66">
        <v>6</v>
      </c>
      <c r="I679" s="53">
        <v>4200</v>
      </c>
      <c r="J679" s="53">
        <f t="shared" si="114"/>
        <v>25200</v>
      </c>
      <c r="K679" s="53">
        <v>10000</v>
      </c>
      <c r="L679" s="53"/>
      <c r="M679" s="53">
        <f t="shared" si="115"/>
        <v>35200</v>
      </c>
      <c r="N679" s="54">
        <f t="shared" si="117"/>
        <v>35200</v>
      </c>
      <c r="O679" s="55">
        <v>45505</v>
      </c>
      <c r="P679" s="51" t="s">
        <v>188</v>
      </c>
    </row>
    <row r="680" spans="1:16" ht="25.5" x14ac:dyDescent="0.25">
      <c r="A680" s="116">
        <v>545</v>
      </c>
      <c r="B680" s="117" t="s">
        <v>776</v>
      </c>
      <c r="C680" s="117" t="s">
        <v>746</v>
      </c>
      <c r="D680" s="51" t="s">
        <v>180</v>
      </c>
      <c r="E680" s="117" t="s">
        <v>747</v>
      </c>
      <c r="F680" s="52">
        <f t="shared" si="113"/>
        <v>25200</v>
      </c>
      <c r="G680" s="117" t="s">
        <v>776</v>
      </c>
      <c r="H680" s="66">
        <v>6</v>
      </c>
      <c r="I680" s="53">
        <v>4200</v>
      </c>
      <c r="J680" s="53">
        <f t="shared" si="114"/>
        <v>25200</v>
      </c>
      <c r="K680" s="53">
        <v>10000</v>
      </c>
      <c r="L680" s="53"/>
      <c r="M680" s="53">
        <f t="shared" si="115"/>
        <v>35200</v>
      </c>
      <c r="N680" s="54">
        <f t="shared" si="117"/>
        <v>35200</v>
      </c>
      <c r="O680" s="55">
        <v>45505</v>
      </c>
      <c r="P680" s="51" t="s">
        <v>188</v>
      </c>
    </row>
    <row r="681" spans="1:16" ht="38.25" x14ac:dyDescent="0.25">
      <c r="A681" s="58">
        <v>546</v>
      </c>
      <c r="B681" s="76" t="s">
        <v>777</v>
      </c>
      <c r="C681" s="98" t="s">
        <v>778</v>
      </c>
      <c r="D681" s="75" t="s">
        <v>779</v>
      </c>
      <c r="E681" s="118" t="s">
        <v>780</v>
      </c>
      <c r="F681" s="78">
        <f>M681</f>
        <v>13230</v>
      </c>
      <c r="G681" s="76" t="s">
        <v>777</v>
      </c>
      <c r="H681" s="75">
        <v>3</v>
      </c>
      <c r="I681" s="79">
        <v>4410</v>
      </c>
      <c r="J681" s="79">
        <f>H681*I681</f>
        <v>13230</v>
      </c>
      <c r="K681" s="79">
        <v>0</v>
      </c>
      <c r="L681" s="79"/>
      <c r="M681" s="79">
        <f>J681+K681</f>
        <v>13230</v>
      </c>
      <c r="N681" s="80">
        <f t="shared" si="117"/>
        <v>13230</v>
      </c>
      <c r="O681" s="81">
        <v>45505</v>
      </c>
      <c r="P681" s="75"/>
    </row>
    <row r="682" spans="1:16" ht="38.25" x14ac:dyDescent="0.25">
      <c r="A682" s="58">
        <v>547</v>
      </c>
      <c r="B682" s="76" t="s">
        <v>781</v>
      </c>
      <c r="C682" s="98" t="s">
        <v>782</v>
      </c>
      <c r="D682" s="75" t="s">
        <v>779</v>
      </c>
      <c r="E682" s="118" t="s">
        <v>783</v>
      </c>
      <c r="F682" s="78">
        <f>M682</f>
        <v>8820</v>
      </c>
      <c r="G682" s="76" t="s">
        <v>781</v>
      </c>
      <c r="H682" s="75">
        <v>3</v>
      </c>
      <c r="I682" s="79">
        <v>2940</v>
      </c>
      <c r="J682" s="79">
        <f>H682*I682</f>
        <v>8820</v>
      </c>
      <c r="K682" s="79">
        <v>0</v>
      </c>
      <c r="L682" s="79"/>
      <c r="M682" s="79">
        <f>J682+K682</f>
        <v>8820</v>
      </c>
      <c r="N682" s="80">
        <f t="shared" si="117"/>
        <v>8820</v>
      </c>
      <c r="O682" s="81">
        <v>45505</v>
      </c>
      <c r="P682" s="75"/>
    </row>
    <row r="683" spans="1:16" ht="25.5" x14ac:dyDescent="0.25">
      <c r="A683" s="58">
        <v>548</v>
      </c>
      <c r="B683" s="76" t="s">
        <v>784</v>
      </c>
      <c r="C683" s="98" t="s">
        <v>785</v>
      </c>
      <c r="D683" s="75" t="s">
        <v>786</v>
      </c>
      <c r="E683" s="118" t="s">
        <v>787</v>
      </c>
      <c r="F683" s="78">
        <f>M683</f>
        <v>16800</v>
      </c>
      <c r="G683" s="76" t="s">
        <v>784</v>
      </c>
      <c r="H683" s="75">
        <v>1</v>
      </c>
      <c r="I683" s="80">
        <v>16800</v>
      </c>
      <c r="J683" s="79">
        <f>H683*I683</f>
        <v>16800</v>
      </c>
      <c r="K683" s="79">
        <v>0</v>
      </c>
      <c r="L683" s="79"/>
      <c r="M683" s="79">
        <f>J683+K683</f>
        <v>16800</v>
      </c>
      <c r="N683" s="80">
        <f t="shared" si="117"/>
        <v>16800</v>
      </c>
      <c r="O683" s="81">
        <v>45505</v>
      </c>
      <c r="P683" s="75"/>
    </row>
    <row r="684" spans="1:16" ht="25.5" x14ac:dyDescent="0.25">
      <c r="A684" s="58">
        <v>549</v>
      </c>
      <c r="B684" s="76" t="s">
        <v>788</v>
      </c>
      <c r="C684" s="98" t="s">
        <v>785</v>
      </c>
      <c r="D684" s="75" t="s">
        <v>786</v>
      </c>
      <c r="E684" s="118" t="s">
        <v>787</v>
      </c>
      <c r="F684" s="78">
        <f t="shared" ref="F684:F687" si="118">M684</f>
        <v>11200</v>
      </c>
      <c r="G684" s="76" t="s">
        <v>788</v>
      </c>
      <c r="H684" s="75">
        <v>1</v>
      </c>
      <c r="I684" s="80">
        <v>11200</v>
      </c>
      <c r="J684" s="79">
        <f t="shared" ref="J684:J687" si="119">H684*I684</f>
        <v>11200</v>
      </c>
      <c r="K684" s="79">
        <v>0</v>
      </c>
      <c r="L684" s="79"/>
      <c r="M684" s="79">
        <f t="shared" ref="M684:M687" si="120">J684+K684</f>
        <v>11200</v>
      </c>
      <c r="N684" s="80">
        <f t="shared" si="117"/>
        <v>11200</v>
      </c>
      <c r="O684" s="81">
        <v>45505</v>
      </c>
      <c r="P684" s="75"/>
    </row>
    <row r="685" spans="1:16" ht="25.5" x14ac:dyDescent="0.25">
      <c r="A685" s="58">
        <v>550</v>
      </c>
      <c r="B685" s="76" t="s">
        <v>789</v>
      </c>
      <c r="C685" s="98" t="s">
        <v>785</v>
      </c>
      <c r="D685" s="75" t="s">
        <v>786</v>
      </c>
      <c r="E685" s="118" t="s">
        <v>790</v>
      </c>
      <c r="F685" s="78">
        <f t="shared" si="118"/>
        <v>6300</v>
      </c>
      <c r="G685" s="76" t="s">
        <v>789</v>
      </c>
      <c r="H685" s="75">
        <v>1</v>
      </c>
      <c r="I685" s="80">
        <v>6300</v>
      </c>
      <c r="J685" s="79">
        <f t="shared" si="119"/>
        <v>6300</v>
      </c>
      <c r="K685" s="79">
        <v>0</v>
      </c>
      <c r="L685" s="79"/>
      <c r="M685" s="79">
        <f t="shared" si="120"/>
        <v>6300</v>
      </c>
      <c r="N685" s="80">
        <f t="shared" si="117"/>
        <v>6300</v>
      </c>
      <c r="O685" s="81">
        <v>45505</v>
      </c>
      <c r="P685" s="75"/>
    </row>
    <row r="686" spans="1:16" ht="25.5" x14ac:dyDescent="0.25">
      <c r="A686" s="58">
        <v>551</v>
      </c>
      <c r="B686" s="76" t="s">
        <v>791</v>
      </c>
      <c r="C686" s="98" t="s">
        <v>785</v>
      </c>
      <c r="D686" s="75" t="s">
        <v>786</v>
      </c>
      <c r="E686" s="118" t="s">
        <v>790</v>
      </c>
      <c r="F686" s="78">
        <f t="shared" si="118"/>
        <v>6300</v>
      </c>
      <c r="G686" s="76" t="s">
        <v>791</v>
      </c>
      <c r="H686" s="75">
        <v>1</v>
      </c>
      <c r="I686" s="80">
        <v>6300</v>
      </c>
      <c r="J686" s="79">
        <f t="shared" si="119"/>
        <v>6300</v>
      </c>
      <c r="K686" s="79">
        <v>0</v>
      </c>
      <c r="L686" s="79"/>
      <c r="M686" s="79">
        <f t="shared" si="120"/>
        <v>6300</v>
      </c>
      <c r="N686" s="80">
        <f t="shared" si="117"/>
        <v>6300</v>
      </c>
      <c r="O686" s="81">
        <v>45505</v>
      </c>
      <c r="P686" s="75"/>
    </row>
    <row r="687" spans="1:16" ht="25.5" x14ac:dyDescent="0.25">
      <c r="A687" s="58">
        <v>552</v>
      </c>
      <c r="B687" s="76" t="s">
        <v>792</v>
      </c>
      <c r="C687" s="98" t="s">
        <v>785</v>
      </c>
      <c r="D687" s="75" t="s">
        <v>786</v>
      </c>
      <c r="E687" s="118" t="s">
        <v>790</v>
      </c>
      <c r="F687" s="78">
        <f t="shared" si="118"/>
        <v>6300</v>
      </c>
      <c r="G687" s="76" t="s">
        <v>792</v>
      </c>
      <c r="H687" s="75">
        <v>1</v>
      </c>
      <c r="I687" s="80">
        <v>6300</v>
      </c>
      <c r="J687" s="79">
        <f t="shared" si="119"/>
        <v>6300</v>
      </c>
      <c r="K687" s="79">
        <v>0</v>
      </c>
      <c r="L687" s="79"/>
      <c r="M687" s="79">
        <f t="shared" si="120"/>
        <v>6300</v>
      </c>
      <c r="N687" s="80">
        <f t="shared" si="117"/>
        <v>6300</v>
      </c>
      <c r="O687" s="81">
        <v>45505</v>
      </c>
      <c r="P687" s="75"/>
    </row>
    <row r="688" spans="1:16" ht="38.25" x14ac:dyDescent="0.25">
      <c r="A688" s="58">
        <v>553</v>
      </c>
      <c r="B688" s="76" t="s">
        <v>793</v>
      </c>
      <c r="C688" s="98" t="s">
        <v>794</v>
      </c>
      <c r="D688" s="75" t="s">
        <v>786</v>
      </c>
      <c r="E688" s="118" t="s">
        <v>795</v>
      </c>
      <c r="F688" s="78">
        <f>M688</f>
        <v>50400</v>
      </c>
      <c r="G688" s="76" t="s">
        <v>793</v>
      </c>
      <c r="H688" s="75">
        <v>3</v>
      </c>
      <c r="I688" s="75">
        <v>16800</v>
      </c>
      <c r="J688" s="79">
        <f>H688*I688</f>
        <v>50400</v>
      </c>
      <c r="K688" s="79">
        <v>0</v>
      </c>
      <c r="L688" s="79"/>
      <c r="M688" s="79">
        <f>J688+K688</f>
        <v>50400</v>
      </c>
      <c r="N688" s="80">
        <f t="shared" si="117"/>
        <v>50400</v>
      </c>
      <c r="O688" s="81">
        <v>45505</v>
      </c>
      <c r="P688" s="75"/>
    </row>
    <row r="689" spans="1:16" ht="38.25" x14ac:dyDescent="0.25">
      <c r="A689" s="58">
        <v>554</v>
      </c>
      <c r="B689" s="76" t="s">
        <v>784</v>
      </c>
      <c r="C689" s="98" t="s">
        <v>794</v>
      </c>
      <c r="D689" s="75" t="s">
        <v>786</v>
      </c>
      <c r="E689" s="118" t="s">
        <v>795</v>
      </c>
      <c r="F689" s="78">
        <f t="shared" ref="F689:F690" si="121">M689</f>
        <v>50400</v>
      </c>
      <c r="G689" s="76" t="s">
        <v>784</v>
      </c>
      <c r="H689" s="75">
        <v>3</v>
      </c>
      <c r="I689" s="75">
        <v>16800</v>
      </c>
      <c r="J689" s="79">
        <f t="shared" ref="J689:J690" si="122">H689*I689</f>
        <v>50400</v>
      </c>
      <c r="K689" s="79">
        <v>0</v>
      </c>
      <c r="L689" s="79"/>
      <c r="M689" s="79">
        <f t="shared" ref="M689:M690" si="123">J689+K689</f>
        <v>50400</v>
      </c>
      <c r="N689" s="80">
        <f t="shared" si="117"/>
        <v>50400</v>
      </c>
      <c r="O689" s="81">
        <v>45505</v>
      </c>
      <c r="P689" s="75"/>
    </row>
    <row r="690" spans="1:16" ht="38.25" x14ac:dyDescent="0.25">
      <c r="A690" s="58">
        <v>555</v>
      </c>
      <c r="B690" s="76" t="s">
        <v>796</v>
      </c>
      <c r="C690" s="98" t="s">
        <v>794</v>
      </c>
      <c r="D690" s="75" t="s">
        <v>786</v>
      </c>
      <c r="E690" s="118" t="s">
        <v>797</v>
      </c>
      <c r="F690" s="78">
        <f t="shared" si="121"/>
        <v>18900</v>
      </c>
      <c r="G690" s="76" t="s">
        <v>796</v>
      </c>
      <c r="H690" s="75">
        <v>3</v>
      </c>
      <c r="I690" s="75">
        <v>6300</v>
      </c>
      <c r="J690" s="79">
        <f t="shared" si="122"/>
        <v>18900</v>
      </c>
      <c r="K690" s="79">
        <v>0</v>
      </c>
      <c r="L690" s="79"/>
      <c r="M690" s="79">
        <f t="shared" si="123"/>
        <v>18900</v>
      </c>
      <c r="N690" s="80">
        <f t="shared" si="117"/>
        <v>18900</v>
      </c>
      <c r="O690" s="81">
        <v>45505</v>
      </c>
      <c r="P690" s="75"/>
    </row>
    <row r="691" spans="1:16" ht="38.25" x14ac:dyDescent="0.25">
      <c r="A691" s="58">
        <v>556</v>
      </c>
      <c r="B691" s="76" t="s">
        <v>798</v>
      </c>
      <c r="C691" s="98" t="s">
        <v>799</v>
      </c>
      <c r="D691" s="75" t="s">
        <v>800</v>
      </c>
      <c r="E691" s="118" t="s">
        <v>801</v>
      </c>
      <c r="F691" s="78">
        <f>M691</f>
        <v>21000</v>
      </c>
      <c r="G691" s="76" t="s">
        <v>798</v>
      </c>
      <c r="H691" s="75">
        <v>5</v>
      </c>
      <c r="I691" s="75">
        <v>4200</v>
      </c>
      <c r="J691" s="79">
        <f>H691*I691</f>
        <v>21000</v>
      </c>
      <c r="K691" s="79">
        <v>0</v>
      </c>
      <c r="L691" s="79"/>
      <c r="M691" s="79">
        <f>J691+K691</f>
        <v>21000</v>
      </c>
      <c r="N691" s="80">
        <f t="shared" si="117"/>
        <v>21000</v>
      </c>
      <c r="O691" s="81">
        <v>45505</v>
      </c>
      <c r="P691" s="75"/>
    </row>
    <row r="692" spans="1:16" ht="25.5" x14ac:dyDescent="0.25">
      <c r="A692" s="58">
        <v>557</v>
      </c>
      <c r="B692" s="76" t="s">
        <v>802</v>
      </c>
      <c r="C692" s="98" t="s">
        <v>803</v>
      </c>
      <c r="D692" s="75" t="s">
        <v>786</v>
      </c>
      <c r="E692" s="118" t="s">
        <v>804</v>
      </c>
      <c r="F692" s="78">
        <f>M692</f>
        <v>12200</v>
      </c>
      <c r="G692" s="76" t="s">
        <v>802</v>
      </c>
      <c r="H692" s="75">
        <v>1</v>
      </c>
      <c r="I692" s="75">
        <v>11200</v>
      </c>
      <c r="J692" s="79">
        <f>H692*I692</f>
        <v>11200</v>
      </c>
      <c r="K692" s="79">
        <v>1000</v>
      </c>
      <c r="L692" s="79"/>
      <c r="M692" s="79">
        <f>J692+K692</f>
        <v>12200</v>
      </c>
      <c r="N692" s="80">
        <f t="shared" si="117"/>
        <v>12200</v>
      </c>
      <c r="O692" s="81">
        <v>45505</v>
      </c>
      <c r="P692" s="75"/>
    </row>
    <row r="693" spans="1:16" ht="38.25" x14ac:dyDescent="0.25">
      <c r="A693" s="58">
        <v>558</v>
      </c>
      <c r="B693" s="76" t="s">
        <v>745</v>
      </c>
      <c r="C693" s="98" t="s">
        <v>805</v>
      </c>
      <c r="D693" s="75" t="s">
        <v>779</v>
      </c>
      <c r="E693" s="76" t="s">
        <v>806</v>
      </c>
      <c r="F693" s="78">
        <v>16800</v>
      </c>
      <c r="G693" s="76" t="s">
        <v>745</v>
      </c>
      <c r="H693" s="75">
        <v>6</v>
      </c>
      <c r="I693" s="80">
        <f>SUM(35/100*F693)</f>
        <v>5880</v>
      </c>
      <c r="J693" s="80">
        <f>SUM(I693*H693)</f>
        <v>35280</v>
      </c>
      <c r="K693" s="75">
        <v>0</v>
      </c>
      <c r="L693" s="75"/>
      <c r="M693" s="80">
        <f>SUM(I693*H693)</f>
        <v>35280</v>
      </c>
      <c r="N693" s="80">
        <f t="shared" si="117"/>
        <v>35280</v>
      </c>
      <c r="O693" s="81">
        <v>45505</v>
      </c>
      <c r="P693" s="75"/>
    </row>
    <row r="694" spans="1:16" ht="38.25" x14ac:dyDescent="0.25">
      <c r="A694" s="58">
        <v>559</v>
      </c>
      <c r="B694" s="76" t="s">
        <v>807</v>
      </c>
      <c r="C694" s="98" t="s">
        <v>805</v>
      </c>
      <c r="D694" s="75" t="s">
        <v>779</v>
      </c>
      <c r="E694" s="76" t="s">
        <v>806</v>
      </c>
      <c r="F694" s="78">
        <v>16800</v>
      </c>
      <c r="G694" s="76" t="s">
        <v>807</v>
      </c>
      <c r="H694" s="75">
        <v>6</v>
      </c>
      <c r="I694" s="80">
        <f t="shared" ref="I694:I724" si="124">SUM(35/100*F694)</f>
        <v>5880</v>
      </c>
      <c r="J694" s="80">
        <f t="shared" ref="J694:J724" si="125">SUM(I694*H694)</f>
        <v>35280</v>
      </c>
      <c r="K694" s="75">
        <v>0</v>
      </c>
      <c r="L694" s="75"/>
      <c r="M694" s="80">
        <f t="shared" ref="M694:M724" si="126">SUM(I694*H694)</f>
        <v>35280</v>
      </c>
      <c r="N694" s="80">
        <f t="shared" si="117"/>
        <v>35280</v>
      </c>
      <c r="O694" s="81">
        <v>45505</v>
      </c>
      <c r="P694" s="75"/>
    </row>
    <row r="695" spans="1:16" ht="38.25" x14ac:dyDescent="0.25">
      <c r="A695" s="58">
        <v>560</v>
      </c>
      <c r="B695" s="76" t="s">
        <v>808</v>
      </c>
      <c r="C695" s="98" t="s">
        <v>805</v>
      </c>
      <c r="D695" s="75" t="s">
        <v>779</v>
      </c>
      <c r="E695" s="76" t="s">
        <v>809</v>
      </c>
      <c r="F695" s="78">
        <v>14000</v>
      </c>
      <c r="G695" s="76" t="s">
        <v>808</v>
      </c>
      <c r="H695" s="75">
        <v>6</v>
      </c>
      <c r="I695" s="80">
        <f t="shared" si="124"/>
        <v>4900</v>
      </c>
      <c r="J695" s="80">
        <f t="shared" si="125"/>
        <v>29400</v>
      </c>
      <c r="K695" s="75">
        <v>0</v>
      </c>
      <c r="L695" s="75"/>
      <c r="M695" s="80">
        <f t="shared" si="126"/>
        <v>29400</v>
      </c>
      <c r="N695" s="80">
        <f t="shared" si="117"/>
        <v>29400</v>
      </c>
      <c r="O695" s="81">
        <v>45505</v>
      </c>
      <c r="P695" s="75"/>
    </row>
    <row r="696" spans="1:16" ht="38.25" x14ac:dyDescent="0.25">
      <c r="A696" s="58">
        <v>561</v>
      </c>
      <c r="B696" s="76" t="s">
        <v>738</v>
      </c>
      <c r="C696" s="98" t="s">
        <v>805</v>
      </c>
      <c r="D696" s="75" t="s">
        <v>779</v>
      </c>
      <c r="E696" s="76" t="s">
        <v>809</v>
      </c>
      <c r="F696" s="78">
        <v>14000</v>
      </c>
      <c r="G696" s="76" t="s">
        <v>738</v>
      </c>
      <c r="H696" s="75">
        <v>7</v>
      </c>
      <c r="I696" s="80">
        <f t="shared" si="124"/>
        <v>4900</v>
      </c>
      <c r="J696" s="80">
        <f t="shared" si="125"/>
        <v>34300</v>
      </c>
      <c r="K696" s="75">
        <v>0</v>
      </c>
      <c r="L696" s="75"/>
      <c r="M696" s="80">
        <f t="shared" si="126"/>
        <v>34300</v>
      </c>
      <c r="N696" s="80">
        <f t="shared" si="117"/>
        <v>34300</v>
      </c>
      <c r="O696" s="81">
        <v>45505</v>
      </c>
      <c r="P696" s="75"/>
    </row>
    <row r="697" spans="1:16" ht="38.25" x14ac:dyDescent="0.25">
      <c r="A697" s="58">
        <v>562</v>
      </c>
      <c r="B697" s="76" t="s">
        <v>432</v>
      </c>
      <c r="C697" s="98" t="s">
        <v>805</v>
      </c>
      <c r="D697" s="75" t="s">
        <v>779</v>
      </c>
      <c r="E697" s="76" t="s">
        <v>809</v>
      </c>
      <c r="F697" s="78">
        <v>6300</v>
      </c>
      <c r="G697" s="76" t="s">
        <v>432</v>
      </c>
      <c r="H697" s="75">
        <v>8</v>
      </c>
      <c r="I697" s="80">
        <f t="shared" si="124"/>
        <v>2205</v>
      </c>
      <c r="J697" s="80">
        <f t="shared" si="125"/>
        <v>17640</v>
      </c>
      <c r="K697" s="75">
        <v>0</v>
      </c>
      <c r="L697" s="75"/>
      <c r="M697" s="80">
        <f t="shared" si="126"/>
        <v>17640</v>
      </c>
      <c r="N697" s="80">
        <f t="shared" si="117"/>
        <v>17640</v>
      </c>
      <c r="O697" s="81">
        <v>45505</v>
      </c>
      <c r="P697" s="75"/>
    </row>
    <row r="698" spans="1:16" ht="38.25" x14ac:dyDescent="0.25">
      <c r="A698" s="58">
        <v>563</v>
      </c>
      <c r="B698" s="76" t="s">
        <v>377</v>
      </c>
      <c r="C698" s="98" t="s">
        <v>805</v>
      </c>
      <c r="D698" s="75" t="s">
        <v>779</v>
      </c>
      <c r="E698" s="76" t="s">
        <v>809</v>
      </c>
      <c r="F698" s="78">
        <v>11200</v>
      </c>
      <c r="G698" s="76" t="s">
        <v>377</v>
      </c>
      <c r="H698" s="75">
        <v>1</v>
      </c>
      <c r="I698" s="80">
        <f t="shared" si="124"/>
        <v>3919.9999999999995</v>
      </c>
      <c r="J698" s="80">
        <f t="shared" si="125"/>
        <v>3919.9999999999995</v>
      </c>
      <c r="K698" s="75">
        <v>0</v>
      </c>
      <c r="L698" s="75"/>
      <c r="M698" s="80">
        <f t="shared" si="126"/>
        <v>3919.9999999999995</v>
      </c>
      <c r="N698" s="80">
        <f t="shared" si="117"/>
        <v>3919.9999999999995</v>
      </c>
      <c r="O698" s="81">
        <v>45505</v>
      </c>
      <c r="P698" s="75"/>
    </row>
    <row r="699" spans="1:16" ht="38.25" x14ac:dyDescent="0.25">
      <c r="A699" s="58">
        <v>564</v>
      </c>
      <c r="B699" s="76" t="s">
        <v>434</v>
      </c>
      <c r="C699" s="98" t="s">
        <v>805</v>
      </c>
      <c r="D699" s="75" t="s">
        <v>779</v>
      </c>
      <c r="E699" s="76" t="s">
        <v>809</v>
      </c>
      <c r="F699" s="78">
        <v>6300</v>
      </c>
      <c r="G699" s="76" t="s">
        <v>434</v>
      </c>
      <c r="H699" s="75">
        <v>7</v>
      </c>
      <c r="I699" s="80">
        <f t="shared" si="124"/>
        <v>2205</v>
      </c>
      <c r="J699" s="80">
        <f t="shared" si="125"/>
        <v>15435</v>
      </c>
      <c r="K699" s="75">
        <v>0</v>
      </c>
      <c r="L699" s="75"/>
      <c r="M699" s="80">
        <f t="shared" si="126"/>
        <v>15435</v>
      </c>
      <c r="N699" s="80">
        <f t="shared" si="117"/>
        <v>15435</v>
      </c>
      <c r="O699" s="81">
        <v>45505</v>
      </c>
      <c r="P699" s="75"/>
    </row>
    <row r="700" spans="1:16" ht="38.25" x14ac:dyDescent="0.25">
      <c r="A700" s="58">
        <v>565</v>
      </c>
      <c r="B700" s="76" t="s">
        <v>433</v>
      </c>
      <c r="C700" s="98" t="s">
        <v>805</v>
      </c>
      <c r="D700" s="75" t="s">
        <v>779</v>
      </c>
      <c r="E700" s="76" t="s">
        <v>809</v>
      </c>
      <c r="F700" s="78">
        <v>6300</v>
      </c>
      <c r="G700" s="76" t="s">
        <v>433</v>
      </c>
      <c r="H700" s="75">
        <v>7</v>
      </c>
      <c r="I700" s="80">
        <f t="shared" si="124"/>
        <v>2205</v>
      </c>
      <c r="J700" s="80">
        <f t="shared" si="125"/>
        <v>15435</v>
      </c>
      <c r="K700" s="75">
        <v>0</v>
      </c>
      <c r="L700" s="75"/>
      <c r="M700" s="80">
        <f t="shared" si="126"/>
        <v>15435</v>
      </c>
      <c r="N700" s="80">
        <f t="shared" si="117"/>
        <v>15435</v>
      </c>
      <c r="O700" s="81">
        <v>45505</v>
      </c>
      <c r="P700" s="75"/>
    </row>
    <row r="701" spans="1:16" ht="38.25" x14ac:dyDescent="0.25">
      <c r="A701" s="58">
        <v>566</v>
      </c>
      <c r="B701" s="76" t="s">
        <v>810</v>
      </c>
      <c r="C701" s="98" t="s">
        <v>805</v>
      </c>
      <c r="D701" s="75" t="s">
        <v>779</v>
      </c>
      <c r="E701" s="76" t="s">
        <v>809</v>
      </c>
      <c r="F701" s="78">
        <v>11200</v>
      </c>
      <c r="G701" s="76" t="s">
        <v>810</v>
      </c>
      <c r="H701" s="75">
        <v>6</v>
      </c>
      <c r="I701" s="80">
        <f t="shared" si="124"/>
        <v>3919.9999999999995</v>
      </c>
      <c r="J701" s="80">
        <f t="shared" si="125"/>
        <v>23519.999999999996</v>
      </c>
      <c r="K701" s="75">
        <v>0</v>
      </c>
      <c r="L701" s="75"/>
      <c r="M701" s="80">
        <f t="shared" si="126"/>
        <v>23519.999999999996</v>
      </c>
      <c r="N701" s="80">
        <f t="shared" si="117"/>
        <v>23519.999999999996</v>
      </c>
      <c r="O701" s="81">
        <v>45505</v>
      </c>
      <c r="P701" s="75"/>
    </row>
    <row r="702" spans="1:16" ht="38.25" x14ac:dyDescent="0.25">
      <c r="A702" s="58">
        <v>567</v>
      </c>
      <c r="B702" s="76" t="s">
        <v>752</v>
      </c>
      <c r="C702" s="98" t="s">
        <v>805</v>
      </c>
      <c r="D702" s="75" t="s">
        <v>779</v>
      </c>
      <c r="E702" s="76" t="s">
        <v>809</v>
      </c>
      <c r="F702" s="78">
        <v>11200</v>
      </c>
      <c r="G702" s="76" t="s">
        <v>752</v>
      </c>
      <c r="H702" s="75">
        <v>7</v>
      </c>
      <c r="I702" s="80">
        <f t="shared" si="124"/>
        <v>3919.9999999999995</v>
      </c>
      <c r="J702" s="80">
        <f t="shared" si="125"/>
        <v>27439.999999999996</v>
      </c>
      <c r="K702" s="75">
        <v>0</v>
      </c>
      <c r="L702" s="75"/>
      <c r="M702" s="80">
        <f t="shared" si="126"/>
        <v>27439.999999999996</v>
      </c>
      <c r="N702" s="80">
        <f t="shared" si="117"/>
        <v>27439.999999999996</v>
      </c>
      <c r="O702" s="81">
        <v>45505</v>
      </c>
      <c r="P702" s="75"/>
    </row>
    <row r="703" spans="1:16" ht="38.25" x14ac:dyDescent="0.25">
      <c r="A703" s="58">
        <v>568</v>
      </c>
      <c r="B703" s="76" t="s">
        <v>811</v>
      </c>
      <c r="C703" s="98" t="s">
        <v>805</v>
      </c>
      <c r="D703" s="75" t="s">
        <v>779</v>
      </c>
      <c r="E703" s="76" t="s">
        <v>809</v>
      </c>
      <c r="F703" s="78">
        <v>11200</v>
      </c>
      <c r="G703" s="76" t="s">
        <v>811</v>
      </c>
      <c r="H703" s="75">
        <v>5</v>
      </c>
      <c r="I703" s="80">
        <f t="shared" si="124"/>
        <v>3919.9999999999995</v>
      </c>
      <c r="J703" s="80">
        <f t="shared" si="125"/>
        <v>19599.999999999996</v>
      </c>
      <c r="K703" s="75">
        <v>0</v>
      </c>
      <c r="L703" s="75"/>
      <c r="M703" s="80">
        <f t="shared" si="126"/>
        <v>19599.999999999996</v>
      </c>
      <c r="N703" s="80">
        <f t="shared" si="117"/>
        <v>19599.999999999996</v>
      </c>
      <c r="O703" s="81">
        <v>45505</v>
      </c>
      <c r="P703" s="75"/>
    </row>
    <row r="704" spans="1:16" ht="38.25" x14ac:dyDescent="0.25">
      <c r="A704" s="58">
        <v>569</v>
      </c>
      <c r="B704" s="76" t="s">
        <v>812</v>
      </c>
      <c r="C704" s="98" t="s">
        <v>805</v>
      </c>
      <c r="D704" s="75" t="s">
        <v>779</v>
      </c>
      <c r="E704" s="76" t="s">
        <v>809</v>
      </c>
      <c r="F704" s="78">
        <v>6300</v>
      </c>
      <c r="G704" s="76" t="s">
        <v>812</v>
      </c>
      <c r="H704" s="75">
        <v>5</v>
      </c>
      <c r="I704" s="80">
        <f t="shared" si="124"/>
        <v>2205</v>
      </c>
      <c r="J704" s="80">
        <f t="shared" si="125"/>
        <v>11025</v>
      </c>
      <c r="K704" s="75">
        <v>0</v>
      </c>
      <c r="L704" s="75"/>
      <c r="M704" s="80">
        <f t="shared" si="126"/>
        <v>11025</v>
      </c>
      <c r="N704" s="80">
        <f t="shared" si="117"/>
        <v>11025</v>
      </c>
      <c r="O704" s="81">
        <v>45505</v>
      </c>
      <c r="P704" s="75"/>
    </row>
    <row r="705" spans="1:16" ht="38.25" x14ac:dyDescent="0.25">
      <c r="A705" s="58">
        <v>570</v>
      </c>
      <c r="B705" s="76" t="s">
        <v>813</v>
      </c>
      <c r="C705" s="98" t="s">
        <v>805</v>
      </c>
      <c r="D705" s="75" t="s">
        <v>779</v>
      </c>
      <c r="E705" s="76" t="s">
        <v>809</v>
      </c>
      <c r="F705" s="78">
        <v>11200</v>
      </c>
      <c r="G705" s="76" t="s">
        <v>813</v>
      </c>
      <c r="H705" s="75">
        <v>7</v>
      </c>
      <c r="I705" s="80">
        <f t="shared" si="124"/>
        <v>3919.9999999999995</v>
      </c>
      <c r="J705" s="80">
        <f t="shared" si="125"/>
        <v>27439.999999999996</v>
      </c>
      <c r="K705" s="75">
        <v>0</v>
      </c>
      <c r="L705" s="75"/>
      <c r="M705" s="80">
        <f t="shared" si="126"/>
        <v>27439.999999999996</v>
      </c>
      <c r="N705" s="80">
        <f t="shared" si="117"/>
        <v>27439.999999999996</v>
      </c>
      <c r="O705" s="81">
        <v>45505</v>
      </c>
      <c r="P705" s="75"/>
    </row>
    <row r="706" spans="1:16" ht="38.25" x14ac:dyDescent="0.25">
      <c r="A706" s="58">
        <v>571</v>
      </c>
      <c r="B706" s="76" t="s">
        <v>759</v>
      </c>
      <c r="C706" s="98" t="s">
        <v>805</v>
      </c>
      <c r="D706" s="75" t="s">
        <v>779</v>
      </c>
      <c r="E706" s="76" t="s">
        <v>809</v>
      </c>
      <c r="F706" s="78">
        <v>6300</v>
      </c>
      <c r="G706" s="76" t="s">
        <v>759</v>
      </c>
      <c r="H706" s="75">
        <v>6</v>
      </c>
      <c r="I706" s="80">
        <f t="shared" si="124"/>
        <v>2205</v>
      </c>
      <c r="J706" s="80">
        <f t="shared" si="125"/>
        <v>13230</v>
      </c>
      <c r="K706" s="75">
        <v>0</v>
      </c>
      <c r="L706" s="75"/>
      <c r="M706" s="80">
        <f t="shared" si="126"/>
        <v>13230</v>
      </c>
      <c r="N706" s="80">
        <f t="shared" si="117"/>
        <v>13230</v>
      </c>
      <c r="O706" s="81">
        <v>45505</v>
      </c>
      <c r="P706" s="75"/>
    </row>
    <row r="707" spans="1:16" ht="38.25" x14ac:dyDescent="0.25">
      <c r="A707" s="58">
        <v>572</v>
      </c>
      <c r="B707" s="76" t="s">
        <v>814</v>
      </c>
      <c r="C707" s="98" t="s">
        <v>805</v>
      </c>
      <c r="D707" s="75" t="s">
        <v>779</v>
      </c>
      <c r="E707" s="76" t="s">
        <v>809</v>
      </c>
      <c r="F707" s="78">
        <v>4200</v>
      </c>
      <c r="G707" s="76" t="s">
        <v>814</v>
      </c>
      <c r="H707" s="75">
        <v>6</v>
      </c>
      <c r="I707" s="80">
        <f t="shared" si="124"/>
        <v>1470</v>
      </c>
      <c r="J707" s="80">
        <f t="shared" si="125"/>
        <v>8820</v>
      </c>
      <c r="K707" s="75">
        <v>0</v>
      </c>
      <c r="L707" s="75"/>
      <c r="M707" s="80">
        <f t="shared" si="126"/>
        <v>8820</v>
      </c>
      <c r="N707" s="80">
        <f t="shared" si="117"/>
        <v>8820</v>
      </c>
      <c r="O707" s="81">
        <v>45505</v>
      </c>
      <c r="P707" s="75"/>
    </row>
    <row r="708" spans="1:16" ht="38.25" x14ac:dyDescent="0.25">
      <c r="A708" s="58">
        <v>573</v>
      </c>
      <c r="B708" s="76" t="s">
        <v>815</v>
      </c>
      <c r="C708" s="98" t="s">
        <v>805</v>
      </c>
      <c r="D708" s="75" t="s">
        <v>779</v>
      </c>
      <c r="E708" s="76" t="s">
        <v>809</v>
      </c>
      <c r="F708" s="78">
        <v>4200</v>
      </c>
      <c r="G708" s="76" t="s">
        <v>815</v>
      </c>
      <c r="H708" s="75">
        <v>6</v>
      </c>
      <c r="I708" s="80">
        <f t="shared" si="124"/>
        <v>1470</v>
      </c>
      <c r="J708" s="80">
        <f t="shared" si="125"/>
        <v>8820</v>
      </c>
      <c r="K708" s="75">
        <v>0</v>
      </c>
      <c r="L708" s="75"/>
      <c r="M708" s="80">
        <f t="shared" si="126"/>
        <v>8820</v>
      </c>
      <c r="N708" s="80">
        <f t="shared" si="117"/>
        <v>8820</v>
      </c>
      <c r="O708" s="81">
        <v>45505</v>
      </c>
      <c r="P708" s="75"/>
    </row>
    <row r="709" spans="1:16" ht="38.25" x14ac:dyDescent="0.25">
      <c r="A709" s="58">
        <v>574</v>
      </c>
      <c r="B709" s="76" t="s">
        <v>768</v>
      </c>
      <c r="C709" s="98" t="s">
        <v>805</v>
      </c>
      <c r="D709" s="75" t="s">
        <v>779</v>
      </c>
      <c r="E709" s="76" t="s">
        <v>809</v>
      </c>
      <c r="F709" s="78">
        <v>4200</v>
      </c>
      <c r="G709" s="76" t="s">
        <v>768</v>
      </c>
      <c r="H709" s="75">
        <v>6</v>
      </c>
      <c r="I709" s="80">
        <f t="shared" si="124"/>
        <v>1470</v>
      </c>
      <c r="J709" s="80">
        <f t="shared" si="125"/>
        <v>8820</v>
      </c>
      <c r="K709" s="75">
        <v>0</v>
      </c>
      <c r="L709" s="75"/>
      <c r="M709" s="80">
        <f t="shared" si="126"/>
        <v>8820</v>
      </c>
      <c r="N709" s="80">
        <f t="shared" si="117"/>
        <v>8820</v>
      </c>
      <c r="O709" s="81">
        <v>45505</v>
      </c>
      <c r="P709" s="75"/>
    </row>
    <row r="710" spans="1:16" ht="38.25" x14ac:dyDescent="0.25">
      <c r="A710" s="58">
        <v>575</v>
      </c>
      <c r="B710" s="76" t="s">
        <v>767</v>
      </c>
      <c r="C710" s="98" t="s">
        <v>805</v>
      </c>
      <c r="D710" s="75" t="s">
        <v>779</v>
      </c>
      <c r="E710" s="76" t="s">
        <v>809</v>
      </c>
      <c r="F710" s="78">
        <v>4200</v>
      </c>
      <c r="G710" s="76" t="s">
        <v>767</v>
      </c>
      <c r="H710" s="75">
        <v>6</v>
      </c>
      <c r="I710" s="80">
        <f t="shared" si="124"/>
        <v>1470</v>
      </c>
      <c r="J710" s="80">
        <f t="shared" si="125"/>
        <v>8820</v>
      </c>
      <c r="K710" s="75">
        <v>0</v>
      </c>
      <c r="L710" s="75"/>
      <c r="M710" s="80">
        <f t="shared" si="126"/>
        <v>8820</v>
      </c>
      <c r="N710" s="80">
        <f t="shared" si="117"/>
        <v>8820</v>
      </c>
      <c r="O710" s="81">
        <v>45505</v>
      </c>
      <c r="P710" s="75"/>
    </row>
    <row r="711" spans="1:16" ht="38.25" x14ac:dyDescent="0.25">
      <c r="A711" s="58">
        <v>576</v>
      </c>
      <c r="B711" s="76" t="s">
        <v>766</v>
      </c>
      <c r="C711" s="98" t="s">
        <v>805</v>
      </c>
      <c r="D711" s="75" t="s">
        <v>779</v>
      </c>
      <c r="E711" s="76" t="s">
        <v>809</v>
      </c>
      <c r="F711" s="78">
        <v>4200</v>
      </c>
      <c r="G711" s="76" t="s">
        <v>766</v>
      </c>
      <c r="H711" s="75">
        <v>6</v>
      </c>
      <c r="I711" s="80">
        <f t="shared" si="124"/>
        <v>1470</v>
      </c>
      <c r="J711" s="80">
        <f t="shared" si="125"/>
        <v>8820</v>
      </c>
      <c r="K711" s="75">
        <v>0</v>
      </c>
      <c r="L711" s="75"/>
      <c r="M711" s="80">
        <f t="shared" si="126"/>
        <v>8820</v>
      </c>
      <c r="N711" s="80">
        <f t="shared" si="117"/>
        <v>8820</v>
      </c>
      <c r="O711" s="81">
        <v>45505</v>
      </c>
      <c r="P711" s="75"/>
    </row>
    <row r="712" spans="1:16" ht="38.25" x14ac:dyDescent="0.25">
      <c r="A712" s="58">
        <v>577</v>
      </c>
      <c r="B712" s="76" t="s">
        <v>816</v>
      </c>
      <c r="C712" s="98" t="s">
        <v>805</v>
      </c>
      <c r="D712" s="75" t="s">
        <v>779</v>
      </c>
      <c r="E712" s="76" t="s">
        <v>809</v>
      </c>
      <c r="F712" s="78">
        <v>4200</v>
      </c>
      <c r="G712" s="76" t="s">
        <v>816</v>
      </c>
      <c r="H712" s="75">
        <v>6</v>
      </c>
      <c r="I712" s="80">
        <f t="shared" si="124"/>
        <v>1470</v>
      </c>
      <c r="J712" s="80">
        <f t="shared" si="125"/>
        <v>8820</v>
      </c>
      <c r="K712" s="75">
        <v>0</v>
      </c>
      <c r="L712" s="75"/>
      <c r="M712" s="80">
        <f t="shared" si="126"/>
        <v>8820</v>
      </c>
      <c r="N712" s="80">
        <f t="shared" si="117"/>
        <v>8820</v>
      </c>
      <c r="O712" s="81">
        <v>45505</v>
      </c>
      <c r="P712" s="75"/>
    </row>
    <row r="713" spans="1:16" ht="38.25" x14ac:dyDescent="0.25">
      <c r="A713" s="58">
        <v>578</v>
      </c>
      <c r="B713" s="76" t="s">
        <v>765</v>
      </c>
      <c r="C713" s="98" t="s">
        <v>805</v>
      </c>
      <c r="D713" s="75" t="s">
        <v>779</v>
      </c>
      <c r="E713" s="76" t="s">
        <v>809</v>
      </c>
      <c r="F713" s="78">
        <v>4200</v>
      </c>
      <c r="G713" s="76" t="s">
        <v>765</v>
      </c>
      <c r="H713" s="75">
        <v>6</v>
      </c>
      <c r="I713" s="80">
        <f t="shared" si="124"/>
        <v>1470</v>
      </c>
      <c r="J713" s="80">
        <f t="shared" si="125"/>
        <v>8820</v>
      </c>
      <c r="K713" s="75">
        <v>0</v>
      </c>
      <c r="L713" s="75"/>
      <c r="M713" s="80">
        <f t="shared" si="126"/>
        <v>8820</v>
      </c>
      <c r="N713" s="80">
        <f t="shared" si="117"/>
        <v>8820</v>
      </c>
      <c r="O713" s="81">
        <v>45505</v>
      </c>
      <c r="P713" s="75"/>
    </row>
    <row r="714" spans="1:16" ht="38.25" x14ac:dyDescent="0.25">
      <c r="A714" s="58">
        <v>579</v>
      </c>
      <c r="B714" s="76" t="s">
        <v>817</v>
      </c>
      <c r="C714" s="98" t="s">
        <v>805</v>
      </c>
      <c r="D714" s="75" t="s">
        <v>779</v>
      </c>
      <c r="E714" s="76" t="s">
        <v>809</v>
      </c>
      <c r="F714" s="78">
        <v>4200</v>
      </c>
      <c r="G714" s="76" t="s">
        <v>817</v>
      </c>
      <c r="H714" s="75">
        <v>6</v>
      </c>
      <c r="I714" s="80">
        <f t="shared" si="124"/>
        <v>1470</v>
      </c>
      <c r="J714" s="80">
        <f t="shared" si="125"/>
        <v>8820</v>
      </c>
      <c r="K714" s="75">
        <v>0</v>
      </c>
      <c r="L714" s="75"/>
      <c r="M714" s="80">
        <f t="shared" si="126"/>
        <v>8820</v>
      </c>
      <c r="N714" s="80">
        <f t="shared" si="117"/>
        <v>8820</v>
      </c>
      <c r="O714" s="81">
        <v>45505</v>
      </c>
      <c r="P714" s="75"/>
    </row>
    <row r="715" spans="1:16" ht="38.25" x14ac:dyDescent="0.25">
      <c r="A715" s="58">
        <v>580</v>
      </c>
      <c r="B715" s="76" t="s">
        <v>758</v>
      </c>
      <c r="C715" s="98" t="s">
        <v>805</v>
      </c>
      <c r="D715" s="75" t="s">
        <v>779</v>
      </c>
      <c r="E715" s="76" t="s">
        <v>809</v>
      </c>
      <c r="F715" s="78">
        <v>6300</v>
      </c>
      <c r="G715" s="76" t="s">
        <v>758</v>
      </c>
      <c r="H715" s="75">
        <v>6</v>
      </c>
      <c r="I715" s="80">
        <f t="shared" si="124"/>
        <v>2205</v>
      </c>
      <c r="J715" s="80">
        <f t="shared" si="125"/>
        <v>13230</v>
      </c>
      <c r="K715" s="75">
        <v>0</v>
      </c>
      <c r="L715" s="75"/>
      <c r="M715" s="80">
        <f t="shared" si="126"/>
        <v>13230</v>
      </c>
      <c r="N715" s="80">
        <f t="shared" si="117"/>
        <v>13230</v>
      </c>
      <c r="O715" s="81">
        <v>45505</v>
      </c>
      <c r="P715" s="75"/>
    </row>
    <row r="716" spans="1:16" ht="38.25" x14ac:dyDescent="0.25">
      <c r="A716" s="58">
        <v>581</v>
      </c>
      <c r="B716" s="76" t="s">
        <v>818</v>
      </c>
      <c r="C716" s="98" t="s">
        <v>805</v>
      </c>
      <c r="D716" s="75" t="s">
        <v>779</v>
      </c>
      <c r="E716" s="76" t="s">
        <v>809</v>
      </c>
      <c r="F716" s="78">
        <v>6300</v>
      </c>
      <c r="G716" s="76" t="s">
        <v>818</v>
      </c>
      <c r="H716" s="75">
        <v>6</v>
      </c>
      <c r="I716" s="80">
        <f t="shared" si="124"/>
        <v>2205</v>
      </c>
      <c r="J716" s="80">
        <f t="shared" si="125"/>
        <v>13230</v>
      </c>
      <c r="K716" s="75">
        <v>0</v>
      </c>
      <c r="L716" s="75"/>
      <c r="M716" s="80">
        <f t="shared" si="126"/>
        <v>13230</v>
      </c>
      <c r="N716" s="80">
        <f t="shared" si="117"/>
        <v>13230</v>
      </c>
      <c r="O716" s="81">
        <v>45505</v>
      </c>
      <c r="P716" s="75"/>
    </row>
    <row r="717" spans="1:16" ht="38.25" x14ac:dyDescent="0.25">
      <c r="A717" s="58">
        <v>582</v>
      </c>
      <c r="B717" s="76" t="s">
        <v>819</v>
      </c>
      <c r="C717" s="98" t="s">
        <v>805</v>
      </c>
      <c r="D717" s="75" t="s">
        <v>779</v>
      </c>
      <c r="E717" s="76" t="s">
        <v>809</v>
      </c>
      <c r="F717" s="78">
        <v>6300</v>
      </c>
      <c r="G717" s="76" t="s">
        <v>819</v>
      </c>
      <c r="H717" s="75">
        <v>6</v>
      </c>
      <c r="I717" s="80">
        <f t="shared" si="124"/>
        <v>2205</v>
      </c>
      <c r="J717" s="80">
        <f t="shared" si="125"/>
        <v>13230</v>
      </c>
      <c r="K717" s="75">
        <v>0</v>
      </c>
      <c r="L717" s="75"/>
      <c r="M717" s="80">
        <f t="shared" si="126"/>
        <v>13230</v>
      </c>
      <c r="N717" s="80">
        <f t="shared" si="117"/>
        <v>13230</v>
      </c>
      <c r="O717" s="81">
        <v>45505</v>
      </c>
      <c r="P717" s="75"/>
    </row>
    <row r="718" spans="1:16" ht="38.25" x14ac:dyDescent="0.25">
      <c r="A718" s="58">
        <v>583</v>
      </c>
      <c r="B718" s="76" t="s">
        <v>820</v>
      </c>
      <c r="C718" s="98" t="s">
        <v>805</v>
      </c>
      <c r="D718" s="75" t="s">
        <v>779</v>
      </c>
      <c r="E718" s="76" t="s">
        <v>809</v>
      </c>
      <c r="F718" s="78">
        <v>6300</v>
      </c>
      <c r="G718" s="76" t="s">
        <v>820</v>
      </c>
      <c r="H718" s="75">
        <v>6</v>
      </c>
      <c r="I718" s="80">
        <f t="shared" si="124"/>
        <v>2205</v>
      </c>
      <c r="J718" s="80">
        <f t="shared" si="125"/>
        <v>13230</v>
      </c>
      <c r="K718" s="75">
        <v>0</v>
      </c>
      <c r="L718" s="75"/>
      <c r="M718" s="80">
        <f t="shared" si="126"/>
        <v>13230</v>
      </c>
      <c r="N718" s="80">
        <f t="shared" si="117"/>
        <v>13230</v>
      </c>
      <c r="O718" s="81">
        <v>45505</v>
      </c>
      <c r="P718" s="75"/>
    </row>
    <row r="719" spans="1:16" ht="38.25" x14ac:dyDescent="0.25">
      <c r="A719" s="58">
        <v>584</v>
      </c>
      <c r="B719" s="76" t="s">
        <v>821</v>
      </c>
      <c r="C719" s="98" t="s">
        <v>805</v>
      </c>
      <c r="D719" s="75" t="s">
        <v>779</v>
      </c>
      <c r="E719" s="76" t="s">
        <v>809</v>
      </c>
      <c r="F719" s="78">
        <v>6300</v>
      </c>
      <c r="G719" s="76" t="s">
        <v>821</v>
      </c>
      <c r="H719" s="75">
        <v>4</v>
      </c>
      <c r="I719" s="80">
        <f t="shared" si="124"/>
        <v>2205</v>
      </c>
      <c r="J719" s="80">
        <f t="shared" si="125"/>
        <v>8820</v>
      </c>
      <c r="K719" s="75">
        <v>0</v>
      </c>
      <c r="L719" s="75"/>
      <c r="M719" s="80">
        <f t="shared" si="126"/>
        <v>8820</v>
      </c>
      <c r="N719" s="80">
        <f t="shared" si="117"/>
        <v>8820</v>
      </c>
      <c r="O719" s="81">
        <v>45505</v>
      </c>
      <c r="P719" s="75"/>
    </row>
    <row r="720" spans="1:16" ht="38.25" x14ac:dyDescent="0.25">
      <c r="A720" s="58">
        <v>585</v>
      </c>
      <c r="B720" s="76" t="s">
        <v>822</v>
      </c>
      <c r="C720" s="98" t="s">
        <v>805</v>
      </c>
      <c r="D720" s="75" t="s">
        <v>779</v>
      </c>
      <c r="E720" s="76" t="s">
        <v>809</v>
      </c>
      <c r="F720" s="78">
        <v>6300</v>
      </c>
      <c r="G720" s="76" t="s">
        <v>822</v>
      </c>
      <c r="H720" s="75">
        <v>2</v>
      </c>
      <c r="I720" s="80">
        <f t="shared" si="124"/>
        <v>2205</v>
      </c>
      <c r="J720" s="80">
        <f t="shared" si="125"/>
        <v>4410</v>
      </c>
      <c r="K720" s="75">
        <v>0</v>
      </c>
      <c r="L720" s="75"/>
      <c r="M720" s="80">
        <f t="shared" si="126"/>
        <v>4410</v>
      </c>
      <c r="N720" s="80">
        <f t="shared" si="117"/>
        <v>4410</v>
      </c>
      <c r="O720" s="81">
        <v>45505</v>
      </c>
      <c r="P720" s="75"/>
    </row>
    <row r="721" spans="1:16" ht="38.25" x14ac:dyDescent="0.25">
      <c r="A721" s="58">
        <v>586</v>
      </c>
      <c r="B721" s="76" t="s">
        <v>823</v>
      </c>
      <c r="C721" s="98" t="s">
        <v>805</v>
      </c>
      <c r="D721" s="75" t="s">
        <v>779</v>
      </c>
      <c r="E721" s="76" t="s">
        <v>809</v>
      </c>
      <c r="F721" s="78">
        <v>4200</v>
      </c>
      <c r="G721" s="76" t="s">
        <v>823</v>
      </c>
      <c r="H721" s="75">
        <v>3</v>
      </c>
      <c r="I721" s="80">
        <f t="shared" si="124"/>
        <v>1470</v>
      </c>
      <c r="J721" s="80">
        <f t="shared" si="125"/>
        <v>4410</v>
      </c>
      <c r="K721" s="75">
        <v>0</v>
      </c>
      <c r="L721" s="75"/>
      <c r="M721" s="80">
        <f t="shared" si="126"/>
        <v>4410</v>
      </c>
      <c r="N721" s="80">
        <f t="shared" si="117"/>
        <v>4410</v>
      </c>
      <c r="O721" s="81">
        <v>45505</v>
      </c>
      <c r="P721" s="75"/>
    </row>
    <row r="722" spans="1:16" ht="38.25" x14ac:dyDescent="0.25">
      <c r="A722" s="58">
        <v>587</v>
      </c>
      <c r="B722" s="76" t="s">
        <v>824</v>
      </c>
      <c r="C722" s="98" t="s">
        <v>805</v>
      </c>
      <c r="D722" s="75" t="s">
        <v>779</v>
      </c>
      <c r="E722" s="76" t="s">
        <v>809</v>
      </c>
      <c r="F722" s="78">
        <v>11200</v>
      </c>
      <c r="G722" s="76" t="s">
        <v>824</v>
      </c>
      <c r="H722" s="75">
        <v>2</v>
      </c>
      <c r="I722" s="80">
        <f t="shared" si="124"/>
        <v>3919.9999999999995</v>
      </c>
      <c r="J722" s="80">
        <f t="shared" si="125"/>
        <v>7839.9999999999991</v>
      </c>
      <c r="K722" s="75">
        <v>0</v>
      </c>
      <c r="L722" s="75"/>
      <c r="M722" s="80">
        <f t="shared" si="126"/>
        <v>7839.9999999999991</v>
      </c>
      <c r="N722" s="80">
        <f t="shared" si="117"/>
        <v>7839.9999999999991</v>
      </c>
      <c r="O722" s="81">
        <v>45505</v>
      </c>
      <c r="P722" s="75"/>
    </row>
    <row r="723" spans="1:16" ht="38.25" x14ac:dyDescent="0.25">
      <c r="A723" s="58">
        <v>588</v>
      </c>
      <c r="B723" s="76" t="s">
        <v>825</v>
      </c>
      <c r="C723" s="98" t="s">
        <v>805</v>
      </c>
      <c r="D723" s="75" t="s">
        <v>779</v>
      </c>
      <c r="E723" s="76" t="s">
        <v>809</v>
      </c>
      <c r="F723" s="78">
        <v>4200</v>
      </c>
      <c r="G723" s="76" t="s">
        <v>825</v>
      </c>
      <c r="H723" s="75">
        <v>2</v>
      </c>
      <c r="I723" s="80">
        <f t="shared" si="124"/>
        <v>1470</v>
      </c>
      <c r="J723" s="80">
        <f t="shared" si="125"/>
        <v>2940</v>
      </c>
      <c r="K723" s="75">
        <v>0</v>
      </c>
      <c r="L723" s="75"/>
      <c r="M723" s="80">
        <f t="shared" si="126"/>
        <v>2940</v>
      </c>
      <c r="N723" s="80">
        <f t="shared" si="117"/>
        <v>2940</v>
      </c>
      <c r="O723" s="81">
        <v>45505</v>
      </c>
      <c r="P723" s="75"/>
    </row>
    <row r="724" spans="1:16" ht="38.25" x14ac:dyDescent="0.25">
      <c r="A724" s="58">
        <v>589</v>
      </c>
      <c r="B724" s="76" t="s">
        <v>826</v>
      </c>
      <c r="C724" s="98" t="s">
        <v>805</v>
      </c>
      <c r="D724" s="75" t="s">
        <v>779</v>
      </c>
      <c r="E724" s="76" t="s">
        <v>809</v>
      </c>
      <c r="F724" s="78">
        <v>6300</v>
      </c>
      <c r="G724" s="76" t="s">
        <v>826</v>
      </c>
      <c r="H724" s="75">
        <v>1</v>
      </c>
      <c r="I724" s="80">
        <f t="shared" si="124"/>
        <v>2205</v>
      </c>
      <c r="J724" s="80">
        <f t="shared" si="125"/>
        <v>2205</v>
      </c>
      <c r="K724" s="75">
        <v>0</v>
      </c>
      <c r="L724" s="75"/>
      <c r="M724" s="80">
        <f t="shared" si="126"/>
        <v>2205</v>
      </c>
      <c r="N724" s="80">
        <f t="shared" si="117"/>
        <v>2205</v>
      </c>
      <c r="O724" s="81">
        <v>45505</v>
      </c>
      <c r="P724" s="75"/>
    </row>
    <row r="725" spans="1:16" x14ac:dyDescent="0.25">
      <c r="A725" s="75"/>
      <c r="B725" s="76"/>
      <c r="C725" s="98"/>
      <c r="D725" s="75"/>
      <c r="E725" s="76"/>
      <c r="F725" s="78"/>
      <c r="G725" s="76"/>
      <c r="H725" s="75"/>
      <c r="I725" s="75"/>
      <c r="J725" s="75"/>
      <c r="K725" s="75"/>
      <c r="L725" s="75"/>
      <c r="M725" s="119">
        <f>SUM(M672:M724)</f>
        <v>1043700</v>
      </c>
      <c r="N725" s="119">
        <f t="shared" si="117"/>
        <v>1043700</v>
      </c>
      <c r="O725" s="81"/>
      <c r="P725" s="75"/>
    </row>
    <row r="726" spans="1:16" x14ac:dyDescent="0.25">
      <c r="A726" s="75"/>
      <c r="B726" s="76"/>
      <c r="C726" s="98"/>
      <c r="D726" s="75"/>
      <c r="E726" s="76"/>
      <c r="F726" s="78"/>
      <c r="G726" s="76"/>
      <c r="H726" s="75"/>
      <c r="I726" s="75"/>
      <c r="J726" s="75"/>
      <c r="K726" s="75"/>
      <c r="L726" s="75"/>
      <c r="M726" s="43">
        <f>M725+M670</f>
        <v>2209700</v>
      </c>
      <c r="N726" s="80"/>
      <c r="O726" s="81"/>
      <c r="P726" s="75"/>
    </row>
    <row r="727" spans="1:16" x14ac:dyDescent="0.25">
      <c r="A727" s="499" t="s">
        <v>828</v>
      </c>
      <c r="B727" s="499"/>
      <c r="C727" s="499"/>
      <c r="D727" s="499"/>
      <c r="E727" s="499"/>
      <c r="F727" s="499"/>
      <c r="G727" s="499"/>
      <c r="H727" s="499"/>
      <c r="I727" s="499"/>
      <c r="J727" s="499"/>
      <c r="K727" s="499"/>
      <c r="L727" s="499"/>
      <c r="M727" s="499"/>
      <c r="N727" s="499"/>
      <c r="O727" s="499"/>
      <c r="P727" s="499"/>
    </row>
    <row r="728" spans="1:16" x14ac:dyDescent="0.25">
      <c r="A728" s="500" t="s">
        <v>106</v>
      </c>
      <c r="B728" s="501" t="s">
        <v>107</v>
      </c>
      <c r="C728" s="501" t="s">
        <v>158</v>
      </c>
      <c r="D728" s="501" t="s">
        <v>109</v>
      </c>
      <c r="E728" s="502" t="s">
        <v>741</v>
      </c>
      <c r="F728" s="503" t="s">
        <v>111</v>
      </c>
      <c r="G728" s="504" t="s">
        <v>829</v>
      </c>
      <c r="H728" s="500" t="s">
        <v>113</v>
      </c>
      <c r="I728" s="500"/>
      <c r="J728" s="500"/>
      <c r="K728" s="500"/>
      <c r="L728" s="500"/>
      <c r="M728" s="505" t="s">
        <v>114</v>
      </c>
      <c r="N728" s="505" t="s">
        <v>159</v>
      </c>
      <c r="O728" s="467" t="s">
        <v>160</v>
      </c>
      <c r="P728" s="505" t="s">
        <v>161</v>
      </c>
    </row>
    <row r="729" spans="1:16" ht="25.5" x14ac:dyDescent="0.2">
      <c r="A729" s="500"/>
      <c r="B729" s="501"/>
      <c r="C729" s="501"/>
      <c r="D729" s="501"/>
      <c r="E729" s="502"/>
      <c r="F729" s="503"/>
      <c r="G729" s="504"/>
      <c r="H729" s="120" t="s">
        <v>115</v>
      </c>
      <c r="I729" s="120" t="s">
        <v>116</v>
      </c>
      <c r="J729" s="120" t="s">
        <v>117</v>
      </c>
      <c r="K729" s="120" t="s">
        <v>118</v>
      </c>
      <c r="L729" s="121" t="s">
        <v>830</v>
      </c>
      <c r="M729" s="505"/>
      <c r="N729" s="505"/>
      <c r="O729" s="467"/>
      <c r="P729" s="505"/>
    </row>
    <row r="730" spans="1:16" ht="38.25" x14ac:dyDescent="0.25">
      <c r="A730" s="122">
        <v>590</v>
      </c>
      <c r="B730" s="123" t="s">
        <v>831</v>
      </c>
      <c r="C730" s="124" t="s">
        <v>832</v>
      </c>
      <c r="D730" s="125" t="s">
        <v>505</v>
      </c>
      <c r="E730" s="125" t="s">
        <v>833</v>
      </c>
      <c r="F730" s="126">
        <f t="shared" ref="F730:F733" si="127">M730</f>
        <v>136500</v>
      </c>
      <c r="G730" s="127" t="s">
        <v>831</v>
      </c>
      <c r="H730" s="128">
        <v>5</v>
      </c>
      <c r="I730" s="128">
        <v>16800</v>
      </c>
      <c r="J730" s="129">
        <f t="shared" ref="J730:J733" si="128">H730*I730</f>
        <v>84000</v>
      </c>
      <c r="K730" s="129">
        <v>2500</v>
      </c>
      <c r="L730" s="129">
        <v>50000</v>
      </c>
      <c r="M730" s="129">
        <f t="shared" ref="M730:M733" si="129">J730+K730+L730</f>
        <v>136500</v>
      </c>
      <c r="N730" s="130">
        <f>M730</f>
        <v>136500</v>
      </c>
      <c r="O730" s="131">
        <v>45444</v>
      </c>
      <c r="P730" s="132" t="s">
        <v>834</v>
      </c>
    </row>
    <row r="731" spans="1:16" ht="38.25" x14ac:dyDescent="0.25">
      <c r="A731" s="122">
        <v>591</v>
      </c>
      <c r="B731" s="123" t="s">
        <v>835</v>
      </c>
      <c r="C731" s="124" t="s">
        <v>832</v>
      </c>
      <c r="D731" s="125" t="s">
        <v>505</v>
      </c>
      <c r="E731" s="125" t="s">
        <v>833</v>
      </c>
      <c r="F731" s="126">
        <f t="shared" si="127"/>
        <v>108500</v>
      </c>
      <c r="G731" s="127" t="s">
        <v>835</v>
      </c>
      <c r="H731" s="128">
        <v>5</v>
      </c>
      <c r="I731" s="128">
        <v>11200</v>
      </c>
      <c r="J731" s="129">
        <f t="shared" si="128"/>
        <v>56000</v>
      </c>
      <c r="K731" s="129">
        <v>2500</v>
      </c>
      <c r="L731" s="129">
        <v>50000</v>
      </c>
      <c r="M731" s="129">
        <f t="shared" si="129"/>
        <v>108500</v>
      </c>
      <c r="N731" s="130">
        <f t="shared" ref="N731:N733" si="130">M731</f>
        <v>108500</v>
      </c>
      <c r="O731" s="131">
        <v>45444</v>
      </c>
      <c r="P731" s="132" t="s">
        <v>834</v>
      </c>
    </row>
    <row r="732" spans="1:16" ht="38.25" x14ac:dyDescent="0.25">
      <c r="A732" s="122">
        <v>592</v>
      </c>
      <c r="B732" s="123" t="s">
        <v>402</v>
      </c>
      <c r="C732" s="124" t="s">
        <v>832</v>
      </c>
      <c r="D732" s="125" t="s">
        <v>505</v>
      </c>
      <c r="E732" s="125" t="s">
        <v>833</v>
      </c>
      <c r="F732" s="126">
        <f t="shared" si="127"/>
        <v>108500</v>
      </c>
      <c r="G732" s="127" t="s">
        <v>402</v>
      </c>
      <c r="H732" s="128">
        <v>5</v>
      </c>
      <c r="I732" s="128">
        <v>11200</v>
      </c>
      <c r="J732" s="129">
        <f t="shared" si="128"/>
        <v>56000</v>
      </c>
      <c r="K732" s="129">
        <v>2500</v>
      </c>
      <c r="L732" s="129">
        <v>50000</v>
      </c>
      <c r="M732" s="129">
        <f t="shared" si="129"/>
        <v>108500</v>
      </c>
      <c r="N732" s="130">
        <f t="shared" si="130"/>
        <v>108500</v>
      </c>
      <c r="O732" s="131">
        <v>45444</v>
      </c>
      <c r="P732" s="132" t="s">
        <v>834</v>
      </c>
    </row>
    <row r="733" spans="1:16" ht="38.25" x14ac:dyDescent="0.25">
      <c r="A733" s="122">
        <v>593</v>
      </c>
      <c r="B733" s="123" t="s">
        <v>836</v>
      </c>
      <c r="C733" s="124" t="s">
        <v>837</v>
      </c>
      <c r="D733" s="125" t="s">
        <v>180</v>
      </c>
      <c r="E733" s="125" t="s">
        <v>838</v>
      </c>
      <c r="F733" s="126">
        <f t="shared" si="127"/>
        <v>67800</v>
      </c>
      <c r="G733" s="127" t="s">
        <v>836</v>
      </c>
      <c r="H733" s="128">
        <v>6</v>
      </c>
      <c r="I733" s="128">
        <v>6300</v>
      </c>
      <c r="J733" s="129">
        <f t="shared" si="128"/>
        <v>37800</v>
      </c>
      <c r="K733" s="129">
        <v>10000</v>
      </c>
      <c r="L733" s="129">
        <v>20000</v>
      </c>
      <c r="M733" s="129">
        <f t="shared" si="129"/>
        <v>67800</v>
      </c>
      <c r="N733" s="130">
        <f t="shared" si="130"/>
        <v>67800</v>
      </c>
      <c r="O733" s="131">
        <v>45444</v>
      </c>
      <c r="P733" s="132" t="s">
        <v>839</v>
      </c>
    </row>
    <row r="734" spans="1:16" x14ac:dyDescent="0.25">
      <c r="A734" s="511" t="s">
        <v>95</v>
      </c>
      <c r="B734" s="511"/>
      <c r="C734" s="511"/>
      <c r="D734" s="511"/>
      <c r="E734" s="511"/>
      <c r="F734" s="133">
        <f>SUM(F730:F733)</f>
        <v>421300</v>
      </c>
      <c r="G734" s="134"/>
      <c r="H734" s="135"/>
      <c r="I734" s="135"/>
      <c r="J734" s="135">
        <f>SUM(J730:J733)</f>
        <v>233800</v>
      </c>
      <c r="K734" s="135">
        <f>SUM(K730:K733)</f>
        <v>17500</v>
      </c>
      <c r="L734" s="135">
        <f>SUM(L730:L733)</f>
        <v>170000</v>
      </c>
      <c r="M734" s="135">
        <f>SUM(M730:M733)</f>
        <v>421300</v>
      </c>
      <c r="N734" s="114">
        <f>SUM(N730:N733)</f>
        <v>421300</v>
      </c>
      <c r="O734" s="111"/>
      <c r="P734" s="111"/>
    </row>
    <row r="735" spans="1:16" x14ac:dyDescent="0.25">
      <c r="A735" s="1"/>
      <c r="B735" s="1"/>
      <c r="C735" s="1"/>
      <c r="D735" s="1"/>
      <c r="E735" s="12"/>
      <c r="F735" s="22"/>
      <c r="G735" s="12"/>
      <c r="H735" s="1"/>
      <c r="I735" s="7"/>
      <c r="J735" s="7"/>
      <c r="K735" s="7"/>
      <c r="L735" s="7"/>
      <c r="M735" s="7"/>
      <c r="N735" s="1"/>
      <c r="O735" s="1"/>
      <c r="P735" s="1"/>
    </row>
    <row r="736" spans="1:16" ht="15" x14ac:dyDescent="0.25">
      <c r="A736" s="510" t="s">
        <v>840</v>
      </c>
      <c r="B736" s="510"/>
      <c r="C736" s="510"/>
      <c r="D736" s="510"/>
      <c r="E736" s="510"/>
      <c r="F736" s="510"/>
      <c r="G736" s="510"/>
      <c r="H736" s="510"/>
      <c r="I736" s="510"/>
      <c r="J736" s="510"/>
      <c r="K736" s="510"/>
      <c r="L736" s="510"/>
      <c r="M736" s="510"/>
      <c r="N736" s="510"/>
      <c r="O736" s="510"/>
      <c r="P736" s="510"/>
    </row>
    <row r="737" spans="1:16" x14ac:dyDescent="0.25">
      <c r="A737" s="469" t="s">
        <v>106</v>
      </c>
      <c r="B737" s="512" t="s">
        <v>107</v>
      </c>
      <c r="C737" s="512" t="s">
        <v>108</v>
      </c>
      <c r="D737" s="467" t="s">
        <v>109</v>
      </c>
      <c r="E737" s="513" t="s">
        <v>741</v>
      </c>
      <c r="F737" s="468" t="s">
        <v>841</v>
      </c>
      <c r="G737" s="467" t="s">
        <v>112</v>
      </c>
      <c r="H737" s="469" t="s">
        <v>113</v>
      </c>
      <c r="I737" s="469"/>
      <c r="J737" s="469"/>
      <c r="K737" s="469"/>
      <c r="L737" s="514" t="s">
        <v>329</v>
      </c>
      <c r="M737" s="467" t="s">
        <v>114</v>
      </c>
      <c r="N737" s="467" t="s">
        <v>159</v>
      </c>
      <c r="O737" s="459" t="s">
        <v>160</v>
      </c>
      <c r="P737" s="467" t="s">
        <v>161</v>
      </c>
    </row>
    <row r="738" spans="1:16" ht="25.5" x14ac:dyDescent="0.25">
      <c r="A738" s="469"/>
      <c r="B738" s="512"/>
      <c r="C738" s="512"/>
      <c r="D738" s="467"/>
      <c r="E738" s="513"/>
      <c r="F738" s="468"/>
      <c r="G738" s="467"/>
      <c r="H738" s="64" t="s">
        <v>115</v>
      </c>
      <c r="I738" s="64" t="s">
        <v>116</v>
      </c>
      <c r="J738" s="30" t="s">
        <v>117</v>
      </c>
      <c r="K738" s="30" t="s">
        <v>118</v>
      </c>
      <c r="L738" s="514"/>
      <c r="M738" s="467"/>
      <c r="N738" s="467"/>
      <c r="O738" s="459"/>
      <c r="P738" s="467"/>
    </row>
    <row r="739" spans="1:16" ht="25.5" x14ac:dyDescent="0.25">
      <c r="A739" s="28">
        <v>594</v>
      </c>
      <c r="B739" s="1" t="s">
        <v>842</v>
      </c>
      <c r="C739" s="12" t="s">
        <v>843</v>
      </c>
      <c r="D739" s="1" t="s">
        <v>844</v>
      </c>
      <c r="E739" s="136" t="s">
        <v>845</v>
      </c>
      <c r="F739" s="137">
        <v>101640</v>
      </c>
      <c r="G739" s="12" t="s">
        <v>842</v>
      </c>
      <c r="H739" s="69">
        <v>11</v>
      </c>
      <c r="I739" s="7">
        <v>9240</v>
      </c>
      <c r="J739" s="7">
        <f>+H739*I739</f>
        <v>101640</v>
      </c>
      <c r="K739" s="7">
        <v>0</v>
      </c>
      <c r="L739" s="7"/>
      <c r="M739" s="138">
        <f>+J739+K739</f>
        <v>101640</v>
      </c>
      <c r="N739" s="139">
        <f>M739</f>
        <v>101640</v>
      </c>
      <c r="O739" s="41">
        <v>45444</v>
      </c>
      <c r="P739" s="1"/>
    </row>
    <row r="740" spans="1:16" ht="25.5" x14ac:dyDescent="0.25">
      <c r="A740" s="28">
        <v>595</v>
      </c>
      <c r="B740" s="1" t="s">
        <v>846</v>
      </c>
      <c r="C740" s="12" t="s">
        <v>843</v>
      </c>
      <c r="D740" s="1" t="s">
        <v>844</v>
      </c>
      <c r="E740" s="136" t="s">
        <v>845</v>
      </c>
      <c r="F740" s="137">
        <v>101640</v>
      </c>
      <c r="G740" s="12" t="s">
        <v>846</v>
      </c>
      <c r="H740" s="69">
        <v>11</v>
      </c>
      <c r="I740" s="7">
        <v>9240</v>
      </c>
      <c r="J740" s="7">
        <f t="shared" ref="J740:J753" si="131">+H740*I740</f>
        <v>101640</v>
      </c>
      <c r="K740" s="7">
        <v>0</v>
      </c>
      <c r="L740" s="7"/>
      <c r="M740" s="138">
        <f t="shared" ref="M740:M749" si="132">+J740+K740</f>
        <v>101640</v>
      </c>
      <c r="N740" s="139">
        <f t="shared" ref="N740:N785" si="133">M740</f>
        <v>101640</v>
      </c>
      <c r="O740" s="41">
        <v>45444</v>
      </c>
      <c r="P740" s="1"/>
    </row>
    <row r="741" spans="1:16" ht="25.5" x14ac:dyDescent="0.25">
      <c r="A741" s="28">
        <v>596</v>
      </c>
      <c r="B741" s="1" t="s">
        <v>847</v>
      </c>
      <c r="C741" s="12" t="s">
        <v>843</v>
      </c>
      <c r="D741" s="1" t="s">
        <v>844</v>
      </c>
      <c r="E741" s="136" t="s">
        <v>845</v>
      </c>
      <c r="F741" s="137">
        <v>84700</v>
      </c>
      <c r="G741" s="12" t="s">
        <v>847</v>
      </c>
      <c r="H741" s="69">
        <v>11</v>
      </c>
      <c r="I741" s="7">
        <v>7700</v>
      </c>
      <c r="J741" s="7">
        <f t="shared" si="131"/>
        <v>84700</v>
      </c>
      <c r="K741" s="7">
        <v>0</v>
      </c>
      <c r="L741" s="7"/>
      <c r="M741" s="138">
        <f t="shared" si="132"/>
        <v>84700</v>
      </c>
      <c r="N741" s="139">
        <f t="shared" si="133"/>
        <v>84700</v>
      </c>
      <c r="O741" s="41">
        <v>45444</v>
      </c>
      <c r="P741" s="1"/>
    </row>
    <row r="742" spans="1:16" ht="25.5" x14ac:dyDescent="0.25">
      <c r="A742" s="28">
        <v>597</v>
      </c>
      <c r="B742" s="1" t="s">
        <v>848</v>
      </c>
      <c r="C742" s="12" t="s">
        <v>843</v>
      </c>
      <c r="D742" s="1" t="s">
        <v>844</v>
      </c>
      <c r="E742" s="136" t="s">
        <v>845</v>
      </c>
      <c r="F742" s="137">
        <v>67760</v>
      </c>
      <c r="G742" s="12" t="s">
        <v>848</v>
      </c>
      <c r="H742" s="69">
        <v>11</v>
      </c>
      <c r="I742" s="7">
        <v>6160</v>
      </c>
      <c r="J742" s="7">
        <f t="shared" si="131"/>
        <v>67760</v>
      </c>
      <c r="K742" s="7">
        <v>0</v>
      </c>
      <c r="L742" s="7"/>
      <c r="M742" s="138">
        <f t="shared" si="132"/>
        <v>67760</v>
      </c>
      <c r="N742" s="139">
        <f t="shared" si="133"/>
        <v>67760</v>
      </c>
      <c r="O742" s="41">
        <v>45444</v>
      </c>
      <c r="P742" s="1"/>
    </row>
    <row r="743" spans="1:16" ht="25.5" x14ac:dyDescent="0.25">
      <c r="A743" s="28">
        <v>598</v>
      </c>
      <c r="B743" s="1" t="s">
        <v>391</v>
      </c>
      <c r="C743" s="12" t="s">
        <v>843</v>
      </c>
      <c r="D743" s="1" t="s">
        <v>844</v>
      </c>
      <c r="E743" s="136" t="s">
        <v>845</v>
      </c>
      <c r="F743" s="137">
        <v>67760</v>
      </c>
      <c r="G743" s="12" t="s">
        <v>391</v>
      </c>
      <c r="H743" s="69">
        <v>11</v>
      </c>
      <c r="I743" s="7">
        <v>6160</v>
      </c>
      <c r="J743" s="7">
        <f t="shared" si="131"/>
        <v>67760</v>
      </c>
      <c r="K743" s="7">
        <v>0</v>
      </c>
      <c r="L743" s="7"/>
      <c r="M743" s="138">
        <f t="shared" si="132"/>
        <v>67760</v>
      </c>
      <c r="N743" s="139">
        <f t="shared" si="133"/>
        <v>67760</v>
      </c>
      <c r="O743" s="41">
        <v>45444</v>
      </c>
      <c r="P743" s="1"/>
    </row>
    <row r="744" spans="1:16" ht="25.5" x14ac:dyDescent="0.25">
      <c r="A744" s="28">
        <v>599</v>
      </c>
      <c r="B744" s="1" t="s">
        <v>386</v>
      </c>
      <c r="C744" s="12" t="s">
        <v>843</v>
      </c>
      <c r="D744" s="1" t="s">
        <v>844</v>
      </c>
      <c r="E744" s="136" t="s">
        <v>845</v>
      </c>
      <c r="F744" s="137">
        <v>38115</v>
      </c>
      <c r="G744" s="12" t="s">
        <v>386</v>
      </c>
      <c r="H744" s="69">
        <v>11</v>
      </c>
      <c r="I744" s="7">
        <v>3465</v>
      </c>
      <c r="J744" s="7">
        <f t="shared" si="131"/>
        <v>38115</v>
      </c>
      <c r="K744" s="7">
        <v>0</v>
      </c>
      <c r="L744" s="7"/>
      <c r="M744" s="138">
        <f t="shared" si="132"/>
        <v>38115</v>
      </c>
      <c r="N744" s="139">
        <f t="shared" si="133"/>
        <v>38115</v>
      </c>
      <c r="O744" s="41">
        <v>45444</v>
      </c>
      <c r="P744" s="1"/>
    </row>
    <row r="745" spans="1:16" ht="25.5" x14ac:dyDescent="0.25">
      <c r="A745" s="28">
        <v>600</v>
      </c>
      <c r="B745" s="1" t="s">
        <v>619</v>
      </c>
      <c r="C745" s="12" t="s">
        <v>843</v>
      </c>
      <c r="D745" s="1" t="s">
        <v>844</v>
      </c>
      <c r="E745" s="136" t="s">
        <v>845</v>
      </c>
      <c r="F745" s="137">
        <v>67760</v>
      </c>
      <c r="G745" s="12" t="s">
        <v>619</v>
      </c>
      <c r="H745" s="69">
        <v>11</v>
      </c>
      <c r="I745" s="7">
        <v>6160</v>
      </c>
      <c r="J745" s="7">
        <f t="shared" si="131"/>
        <v>67760</v>
      </c>
      <c r="K745" s="7">
        <v>0</v>
      </c>
      <c r="L745" s="7"/>
      <c r="M745" s="138">
        <f t="shared" si="132"/>
        <v>67760</v>
      </c>
      <c r="N745" s="139">
        <f t="shared" si="133"/>
        <v>67760</v>
      </c>
      <c r="O745" s="41">
        <v>45444</v>
      </c>
      <c r="P745" s="1"/>
    </row>
    <row r="746" spans="1:16" ht="25.5" x14ac:dyDescent="0.25">
      <c r="A746" s="28">
        <v>601</v>
      </c>
      <c r="B746" s="1" t="s">
        <v>849</v>
      </c>
      <c r="C746" s="12" t="s">
        <v>843</v>
      </c>
      <c r="D746" s="1" t="s">
        <v>844</v>
      </c>
      <c r="E746" s="136" t="s">
        <v>845</v>
      </c>
      <c r="F746" s="137">
        <v>38115</v>
      </c>
      <c r="G746" s="12" t="s">
        <v>849</v>
      </c>
      <c r="H746" s="69">
        <v>11</v>
      </c>
      <c r="I746" s="7">
        <v>3465</v>
      </c>
      <c r="J746" s="7">
        <f t="shared" si="131"/>
        <v>38115</v>
      </c>
      <c r="K746" s="7">
        <v>0</v>
      </c>
      <c r="L746" s="7"/>
      <c r="M746" s="138">
        <f t="shared" si="132"/>
        <v>38115</v>
      </c>
      <c r="N746" s="139">
        <f t="shared" si="133"/>
        <v>38115</v>
      </c>
      <c r="O746" s="41">
        <v>45444</v>
      </c>
      <c r="P746" s="1"/>
    </row>
    <row r="747" spans="1:16" ht="25.5" x14ac:dyDescent="0.25">
      <c r="A747" s="28">
        <v>602</v>
      </c>
      <c r="B747" s="1" t="s">
        <v>850</v>
      </c>
      <c r="C747" s="12" t="s">
        <v>843</v>
      </c>
      <c r="D747" s="1" t="s">
        <v>844</v>
      </c>
      <c r="E747" s="136" t="s">
        <v>845</v>
      </c>
      <c r="F747" s="137">
        <v>38115</v>
      </c>
      <c r="G747" s="12" t="s">
        <v>850</v>
      </c>
      <c r="H747" s="69">
        <v>11</v>
      </c>
      <c r="I747" s="7">
        <v>3465</v>
      </c>
      <c r="J747" s="7">
        <f t="shared" si="131"/>
        <v>38115</v>
      </c>
      <c r="K747" s="7">
        <v>0</v>
      </c>
      <c r="L747" s="7"/>
      <c r="M747" s="138">
        <f t="shared" si="132"/>
        <v>38115</v>
      </c>
      <c r="N747" s="139">
        <f t="shared" si="133"/>
        <v>38115</v>
      </c>
      <c r="O747" s="41">
        <v>45444</v>
      </c>
      <c r="P747" s="1"/>
    </row>
    <row r="748" spans="1:16" ht="25.5" x14ac:dyDescent="0.25">
      <c r="A748" s="28">
        <v>603</v>
      </c>
      <c r="B748" s="1" t="s">
        <v>851</v>
      </c>
      <c r="C748" s="12" t="s">
        <v>843</v>
      </c>
      <c r="D748" s="1" t="s">
        <v>844</v>
      </c>
      <c r="E748" s="136" t="s">
        <v>845</v>
      </c>
      <c r="F748" s="137">
        <v>38115</v>
      </c>
      <c r="G748" s="12" t="s">
        <v>851</v>
      </c>
      <c r="H748" s="69">
        <v>11</v>
      </c>
      <c r="I748" s="7">
        <v>3465</v>
      </c>
      <c r="J748" s="7">
        <f t="shared" si="131"/>
        <v>38115</v>
      </c>
      <c r="K748" s="7">
        <v>0</v>
      </c>
      <c r="L748" s="7"/>
      <c r="M748" s="138">
        <f t="shared" si="132"/>
        <v>38115</v>
      </c>
      <c r="N748" s="139">
        <f t="shared" si="133"/>
        <v>38115</v>
      </c>
      <c r="O748" s="41">
        <v>45444</v>
      </c>
      <c r="P748" s="1"/>
    </row>
    <row r="749" spans="1:16" ht="25.5" x14ac:dyDescent="0.25">
      <c r="A749" s="28">
        <v>604</v>
      </c>
      <c r="B749" s="1" t="s">
        <v>852</v>
      </c>
      <c r="C749" s="12" t="s">
        <v>843</v>
      </c>
      <c r="D749" s="1" t="s">
        <v>844</v>
      </c>
      <c r="E749" s="136" t="s">
        <v>845</v>
      </c>
      <c r="F749" s="137">
        <v>38115</v>
      </c>
      <c r="G749" s="12" t="s">
        <v>852</v>
      </c>
      <c r="H749" s="69">
        <v>11</v>
      </c>
      <c r="I749" s="7">
        <v>3465</v>
      </c>
      <c r="J749" s="7">
        <f t="shared" si="131"/>
        <v>38115</v>
      </c>
      <c r="K749" s="7">
        <v>0</v>
      </c>
      <c r="L749" s="7"/>
      <c r="M749" s="138">
        <f t="shared" si="132"/>
        <v>38115</v>
      </c>
      <c r="N749" s="139">
        <f t="shared" si="133"/>
        <v>38115</v>
      </c>
      <c r="O749" s="41">
        <v>45444</v>
      </c>
      <c r="P749" s="1"/>
    </row>
    <row r="750" spans="1:16" ht="38.25" x14ac:dyDescent="0.25">
      <c r="A750" s="28">
        <v>605</v>
      </c>
      <c r="B750" s="12" t="s">
        <v>853</v>
      </c>
      <c r="C750" s="12" t="s">
        <v>843</v>
      </c>
      <c r="D750" s="1" t="s">
        <v>844</v>
      </c>
      <c r="E750" s="136" t="s">
        <v>845</v>
      </c>
      <c r="F750" s="137">
        <v>100000</v>
      </c>
      <c r="G750" s="12" t="s">
        <v>853</v>
      </c>
      <c r="H750" s="69">
        <v>0</v>
      </c>
      <c r="I750" s="7"/>
      <c r="J750" s="7">
        <f t="shared" si="131"/>
        <v>0</v>
      </c>
      <c r="K750" s="7">
        <v>0</v>
      </c>
      <c r="L750" s="7"/>
      <c r="M750" s="93">
        <v>100000</v>
      </c>
      <c r="N750" s="139">
        <f t="shared" si="133"/>
        <v>100000</v>
      </c>
      <c r="O750" s="41">
        <v>45444</v>
      </c>
      <c r="P750" s="1"/>
    </row>
    <row r="751" spans="1:16" ht="25.5" x14ac:dyDescent="0.25">
      <c r="A751" s="49">
        <v>606</v>
      </c>
      <c r="B751" s="51" t="s">
        <v>854</v>
      </c>
      <c r="C751" s="50" t="s">
        <v>855</v>
      </c>
      <c r="D751" s="51" t="s">
        <v>505</v>
      </c>
      <c r="E751" s="127" t="s">
        <v>856</v>
      </c>
      <c r="F751" s="140">
        <v>16000</v>
      </c>
      <c r="G751" s="50" t="s">
        <v>854</v>
      </c>
      <c r="H751" s="66">
        <v>1</v>
      </c>
      <c r="I751" s="53">
        <v>14000</v>
      </c>
      <c r="J751" s="53">
        <f t="shared" si="131"/>
        <v>14000</v>
      </c>
      <c r="K751" s="53">
        <v>2000</v>
      </c>
      <c r="L751" s="53"/>
      <c r="M751" s="53">
        <f t="shared" ref="M751" si="134">+J751+K751</f>
        <v>16000</v>
      </c>
      <c r="N751" s="141">
        <f t="shared" si="133"/>
        <v>16000</v>
      </c>
      <c r="O751" s="55">
        <v>45444</v>
      </c>
      <c r="P751" s="51" t="s">
        <v>188</v>
      </c>
    </row>
    <row r="752" spans="1:16" ht="38.25" x14ac:dyDescent="0.25">
      <c r="A752" s="49">
        <v>607</v>
      </c>
      <c r="B752" s="51" t="s">
        <v>857</v>
      </c>
      <c r="C752" s="50" t="s">
        <v>858</v>
      </c>
      <c r="D752" s="51" t="s">
        <v>186</v>
      </c>
      <c r="E752" s="127" t="s">
        <v>859</v>
      </c>
      <c r="F752" s="140">
        <v>76000</v>
      </c>
      <c r="G752" s="50" t="s">
        <v>857</v>
      </c>
      <c r="H752" s="51">
        <v>5</v>
      </c>
      <c r="I752" s="142">
        <v>14000</v>
      </c>
      <c r="J752" s="142">
        <f t="shared" si="131"/>
        <v>70000</v>
      </c>
      <c r="K752" s="53">
        <v>6000</v>
      </c>
      <c r="L752" s="53"/>
      <c r="M752" s="53">
        <f>+J752+K752</f>
        <v>76000</v>
      </c>
      <c r="N752" s="141">
        <f t="shared" si="133"/>
        <v>76000</v>
      </c>
      <c r="O752" s="55">
        <v>45444</v>
      </c>
      <c r="P752" s="51" t="s">
        <v>188</v>
      </c>
    </row>
    <row r="753" spans="1:16" ht="38.25" x14ac:dyDescent="0.25">
      <c r="A753" s="49">
        <v>608</v>
      </c>
      <c r="B753" s="51" t="s">
        <v>848</v>
      </c>
      <c r="C753" s="50" t="s">
        <v>858</v>
      </c>
      <c r="D753" s="51" t="s">
        <v>186</v>
      </c>
      <c r="E753" s="127" t="s">
        <v>859</v>
      </c>
      <c r="F753" s="140">
        <v>62000</v>
      </c>
      <c r="G753" s="50" t="s">
        <v>848</v>
      </c>
      <c r="H753" s="51">
        <v>5</v>
      </c>
      <c r="I753" s="142">
        <v>11200</v>
      </c>
      <c r="J753" s="142">
        <f t="shared" si="131"/>
        <v>56000</v>
      </c>
      <c r="K753" s="53">
        <v>6000</v>
      </c>
      <c r="L753" s="53"/>
      <c r="M753" s="53">
        <f>+J753+K753</f>
        <v>62000</v>
      </c>
      <c r="N753" s="141">
        <f t="shared" si="133"/>
        <v>62000</v>
      </c>
      <c r="O753" s="55">
        <v>45444</v>
      </c>
      <c r="P753" s="51" t="s">
        <v>188</v>
      </c>
    </row>
    <row r="754" spans="1:16" ht="38.25" x14ac:dyDescent="0.25">
      <c r="A754" s="58">
        <v>609</v>
      </c>
      <c r="B754" s="75" t="s">
        <v>860</v>
      </c>
      <c r="C754" s="76" t="s">
        <v>861</v>
      </c>
      <c r="D754" s="75" t="s">
        <v>862</v>
      </c>
      <c r="E754" s="143" t="s">
        <v>863</v>
      </c>
      <c r="F754" s="144">
        <v>6160</v>
      </c>
      <c r="G754" s="76" t="s">
        <v>860</v>
      </c>
      <c r="H754" s="84">
        <v>1</v>
      </c>
      <c r="I754" s="145">
        <v>6160</v>
      </c>
      <c r="J754" s="79">
        <f>+H754*I754</f>
        <v>6160</v>
      </c>
      <c r="K754" s="79">
        <v>0</v>
      </c>
      <c r="L754" s="79"/>
      <c r="M754" s="79">
        <f>+J754+K754</f>
        <v>6160</v>
      </c>
      <c r="N754" s="146">
        <f t="shared" si="133"/>
        <v>6160</v>
      </c>
      <c r="O754" s="81">
        <v>45444</v>
      </c>
      <c r="P754" s="75"/>
    </row>
    <row r="755" spans="1:16" ht="38.25" x14ac:dyDescent="0.25">
      <c r="A755" s="28">
        <v>610</v>
      </c>
      <c r="B755" s="1" t="s">
        <v>864</v>
      </c>
      <c r="C755" s="12" t="s">
        <v>861</v>
      </c>
      <c r="D755" s="1" t="s">
        <v>862</v>
      </c>
      <c r="E755" s="136" t="s">
        <v>863</v>
      </c>
      <c r="F755" s="137">
        <v>3465</v>
      </c>
      <c r="G755" s="12" t="s">
        <v>864</v>
      </c>
      <c r="H755" s="69">
        <v>1</v>
      </c>
      <c r="I755" s="138">
        <v>3465</v>
      </c>
      <c r="J755" s="7">
        <f t="shared" ref="J755:J757" si="135">+H755*I755</f>
        <v>3465</v>
      </c>
      <c r="K755" s="7">
        <v>0</v>
      </c>
      <c r="L755" s="7"/>
      <c r="M755" s="7">
        <f t="shared" ref="M755:M757" si="136">+J755+K755</f>
        <v>3465</v>
      </c>
      <c r="N755" s="139">
        <f t="shared" si="133"/>
        <v>3465</v>
      </c>
      <c r="O755" s="41">
        <v>45444</v>
      </c>
      <c r="P755" s="1"/>
    </row>
    <row r="756" spans="1:16" ht="38.25" x14ac:dyDescent="0.25">
      <c r="A756" s="58">
        <v>611</v>
      </c>
      <c r="B756" s="1" t="s">
        <v>865</v>
      </c>
      <c r="C756" s="12" t="s">
        <v>861</v>
      </c>
      <c r="D756" s="1" t="s">
        <v>862</v>
      </c>
      <c r="E756" s="136" t="s">
        <v>863</v>
      </c>
      <c r="F756" s="137">
        <v>3465</v>
      </c>
      <c r="G756" s="12" t="s">
        <v>865</v>
      </c>
      <c r="H756" s="69">
        <v>1</v>
      </c>
      <c r="I756" s="138">
        <v>3465</v>
      </c>
      <c r="J756" s="7">
        <f t="shared" si="135"/>
        <v>3465</v>
      </c>
      <c r="K756" s="7">
        <v>0</v>
      </c>
      <c r="L756" s="7"/>
      <c r="M756" s="7">
        <f t="shared" si="136"/>
        <v>3465</v>
      </c>
      <c r="N756" s="139">
        <f t="shared" si="133"/>
        <v>3465</v>
      </c>
      <c r="O756" s="41">
        <v>45444</v>
      </c>
      <c r="P756" s="1"/>
    </row>
    <row r="757" spans="1:16" ht="38.25" x14ac:dyDescent="0.25">
      <c r="A757" s="28">
        <v>612</v>
      </c>
      <c r="B757" s="1" t="s">
        <v>866</v>
      </c>
      <c r="C757" s="12" t="s">
        <v>861</v>
      </c>
      <c r="D757" s="1" t="s">
        <v>862</v>
      </c>
      <c r="E757" s="136" t="s">
        <v>863</v>
      </c>
      <c r="F757" s="137">
        <v>3465</v>
      </c>
      <c r="G757" s="12" t="s">
        <v>866</v>
      </c>
      <c r="H757" s="69">
        <v>1</v>
      </c>
      <c r="I757" s="138">
        <v>3465</v>
      </c>
      <c r="J757" s="7">
        <f t="shared" si="135"/>
        <v>3465</v>
      </c>
      <c r="K757" s="7">
        <v>0</v>
      </c>
      <c r="L757" s="7"/>
      <c r="M757" s="7">
        <f t="shared" si="136"/>
        <v>3465</v>
      </c>
      <c r="N757" s="139">
        <f t="shared" si="133"/>
        <v>3465</v>
      </c>
      <c r="O757" s="41">
        <v>45444</v>
      </c>
      <c r="P757" s="1"/>
    </row>
    <row r="758" spans="1:16" ht="38.25" x14ac:dyDescent="0.25">
      <c r="A758" s="49">
        <v>613</v>
      </c>
      <c r="B758" s="51" t="s">
        <v>860</v>
      </c>
      <c r="C758" s="50" t="s">
        <v>861</v>
      </c>
      <c r="D758" s="51" t="s">
        <v>176</v>
      </c>
      <c r="E758" s="147" t="s">
        <v>867</v>
      </c>
      <c r="F758" s="140">
        <v>40960</v>
      </c>
      <c r="G758" s="50" t="s">
        <v>860</v>
      </c>
      <c r="H758" s="66">
        <v>6</v>
      </c>
      <c r="I758" s="53">
        <v>6160</v>
      </c>
      <c r="J758" s="53">
        <f>+H758*I758</f>
        <v>36960</v>
      </c>
      <c r="K758" s="148">
        <v>4000</v>
      </c>
      <c r="L758" s="148"/>
      <c r="M758" s="53">
        <f>+J758+K758</f>
        <v>40960</v>
      </c>
      <c r="N758" s="141">
        <f t="shared" si="133"/>
        <v>40960</v>
      </c>
      <c r="O758" s="55">
        <v>45444</v>
      </c>
      <c r="P758" s="51" t="s">
        <v>188</v>
      </c>
    </row>
    <row r="759" spans="1:16" ht="38.25" x14ac:dyDescent="0.25">
      <c r="A759" s="49">
        <v>614</v>
      </c>
      <c r="B759" s="51" t="s">
        <v>864</v>
      </c>
      <c r="C759" s="50" t="s">
        <v>861</v>
      </c>
      <c r="D759" s="51" t="s">
        <v>176</v>
      </c>
      <c r="E759" s="147" t="s">
        <v>868</v>
      </c>
      <c r="F759" s="140">
        <v>14860</v>
      </c>
      <c r="G759" s="50" t="s">
        <v>864</v>
      </c>
      <c r="H759" s="66">
        <v>4</v>
      </c>
      <c r="I759" s="53">
        <v>3465</v>
      </c>
      <c r="J759" s="53">
        <f>+H759*I759</f>
        <v>13860</v>
      </c>
      <c r="K759" s="148">
        <v>1000</v>
      </c>
      <c r="L759" s="148"/>
      <c r="M759" s="53">
        <f>+J759+K759</f>
        <v>14860</v>
      </c>
      <c r="N759" s="141">
        <f t="shared" si="133"/>
        <v>14860</v>
      </c>
      <c r="O759" s="55">
        <v>45444</v>
      </c>
      <c r="P759" s="51" t="s">
        <v>188</v>
      </c>
    </row>
    <row r="760" spans="1:16" ht="38.25" x14ac:dyDescent="0.25">
      <c r="A760" s="49">
        <v>615</v>
      </c>
      <c r="B760" s="51" t="s">
        <v>869</v>
      </c>
      <c r="C760" s="50" t="s">
        <v>861</v>
      </c>
      <c r="D760" s="51" t="s">
        <v>176</v>
      </c>
      <c r="E760" s="147" t="s">
        <v>870</v>
      </c>
      <c r="F760" s="140">
        <v>6930</v>
      </c>
      <c r="G760" s="50" t="s">
        <v>869</v>
      </c>
      <c r="H760" s="66">
        <v>2</v>
      </c>
      <c r="I760" s="53">
        <v>3465</v>
      </c>
      <c r="J760" s="53">
        <f t="shared" ref="J760:J764" si="137">+H760*I760</f>
        <v>6930</v>
      </c>
      <c r="K760" s="148">
        <v>0</v>
      </c>
      <c r="L760" s="148"/>
      <c r="M760" s="53">
        <f>+J760+K760</f>
        <v>6930</v>
      </c>
      <c r="N760" s="141">
        <f t="shared" si="133"/>
        <v>6930</v>
      </c>
      <c r="O760" s="55">
        <v>45444</v>
      </c>
      <c r="P760" s="51" t="s">
        <v>188</v>
      </c>
    </row>
    <row r="761" spans="1:16" ht="38.25" x14ac:dyDescent="0.25">
      <c r="A761" s="49">
        <v>616</v>
      </c>
      <c r="B761" s="51" t="s">
        <v>871</v>
      </c>
      <c r="C761" s="50" t="s">
        <v>861</v>
      </c>
      <c r="D761" s="51" t="s">
        <v>176</v>
      </c>
      <c r="E761" s="147">
        <v>44604</v>
      </c>
      <c r="F761" s="140">
        <v>3465</v>
      </c>
      <c r="G761" s="50" t="s">
        <v>871</v>
      </c>
      <c r="H761" s="66">
        <v>1</v>
      </c>
      <c r="I761" s="53">
        <v>3465</v>
      </c>
      <c r="J761" s="53">
        <f t="shared" si="137"/>
        <v>3465</v>
      </c>
      <c r="K761" s="148">
        <v>0</v>
      </c>
      <c r="L761" s="148"/>
      <c r="M761" s="53">
        <f t="shared" ref="M761:M764" si="138">+J761+K761</f>
        <v>3465</v>
      </c>
      <c r="N761" s="141">
        <f t="shared" si="133"/>
        <v>3465</v>
      </c>
      <c r="O761" s="55">
        <v>45444</v>
      </c>
      <c r="P761" s="51" t="s">
        <v>188</v>
      </c>
    </row>
    <row r="762" spans="1:16" ht="51" x14ac:dyDescent="0.25">
      <c r="A762" s="49">
        <v>617</v>
      </c>
      <c r="B762" s="51" t="s">
        <v>865</v>
      </c>
      <c r="C762" s="50" t="s">
        <v>861</v>
      </c>
      <c r="D762" s="51" t="s">
        <v>176</v>
      </c>
      <c r="E762" s="147" t="s">
        <v>872</v>
      </c>
      <c r="F762" s="140">
        <v>34720</v>
      </c>
      <c r="G762" s="50" t="s">
        <v>865</v>
      </c>
      <c r="H762" s="66">
        <v>8</v>
      </c>
      <c r="I762" s="53">
        <v>3465</v>
      </c>
      <c r="J762" s="53">
        <f t="shared" si="137"/>
        <v>27720</v>
      </c>
      <c r="K762" s="148">
        <v>7000</v>
      </c>
      <c r="L762" s="148"/>
      <c r="M762" s="53">
        <f t="shared" si="138"/>
        <v>34720</v>
      </c>
      <c r="N762" s="141">
        <f t="shared" si="133"/>
        <v>34720</v>
      </c>
      <c r="O762" s="55">
        <v>45444</v>
      </c>
      <c r="P762" s="51" t="s">
        <v>188</v>
      </c>
    </row>
    <row r="763" spans="1:16" ht="38.25" x14ac:dyDescent="0.25">
      <c r="A763" s="49">
        <v>618</v>
      </c>
      <c r="B763" s="51" t="s">
        <v>873</v>
      </c>
      <c r="C763" s="50" t="s">
        <v>861</v>
      </c>
      <c r="D763" s="51" t="s">
        <v>176</v>
      </c>
      <c r="E763" s="147" t="s">
        <v>874</v>
      </c>
      <c r="F763" s="140">
        <v>6930</v>
      </c>
      <c r="G763" s="50" t="s">
        <v>873</v>
      </c>
      <c r="H763" s="66">
        <v>2</v>
      </c>
      <c r="I763" s="53">
        <v>3465</v>
      </c>
      <c r="J763" s="53">
        <f t="shared" si="137"/>
        <v>6930</v>
      </c>
      <c r="K763" s="148">
        <v>0</v>
      </c>
      <c r="L763" s="148"/>
      <c r="M763" s="53">
        <f t="shared" si="138"/>
        <v>6930</v>
      </c>
      <c r="N763" s="141">
        <f t="shared" si="133"/>
        <v>6930</v>
      </c>
      <c r="O763" s="55">
        <v>45444</v>
      </c>
      <c r="P763" s="51" t="s">
        <v>188</v>
      </c>
    </row>
    <row r="764" spans="1:16" ht="38.25" x14ac:dyDescent="0.25">
      <c r="A764" s="49">
        <v>619</v>
      </c>
      <c r="B764" s="51" t="s">
        <v>866</v>
      </c>
      <c r="C764" s="50" t="s">
        <v>861</v>
      </c>
      <c r="D764" s="51" t="s">
        <v>176</v>
      </c>
      <c r="E764" s="147" t="s">
        <v>875</v>
      </c>
      <c r="F764" s="140">
        <v>3465</v>
      </c>
      <c r="G764" s="50" t="s">
        <v>866</v>
      </c>
      <c r="H764" s="66">
        <v>1</v>
      </c>
      <c r="I764" s="53">
        <v>3465</v>
      </c>
      <c r="J764" s="53">
        <f t="shared" si="137"/>
        <v>3465</v>
      </c>
      <c r="K764" s="148">
        <v>0</v>
      </c>
      <c r="L764" s="148"/>
      <c r="M764" s="53">
        <f t="shared" si="138"/>
        <v>3465</v>
      </c>
      <c r="N764" s="141">
        <f t="shared" si="133"/>
        <v>3465</v>
      </c>
      <c r="O764" s="55">
        <v>45444</v>
      </c>
      <c r="P764" s="51" t="s">
        <v>188</v>
      </c>
    </row>
    <row r="765" spans="1:16" ht="38.25" x14ac:dyDescent="0.25">
      <c r="A765" s="49">
        <v>620</v>
      </c>
      <c r="B765" s="51" t="s">
        <v>876</v>
      </c>
      <c r="C765" s="50" t="s">
        <v>877</v>
      </c>
      <c r="D765" s="51" t="s">
        <v>176</v>
      </c>
      <c r="E765" s="127" t="s">
        <v>878</v>
      </c>
      <c r="F765" s="140">
        <v>67200</v>
      </c>
      <c r="G765" s="50" t="s">
        <v>876</v>
      </c>
      <c r="H765" s="66"/>
      <c r="I765" s="53"/>
      <c r="J765" s="149">
        <v>67200</v>
      </c>
      <c r="K765" s="53"/>
      <c r="L765" s="53"/>
      <c r="M765" s="53">
        <f>+J765+K765</f>
        <v>67200</v>
      </c>
      <c r="N765" s="141">
        <f t="shared" si="133"/>
        <v>67200</v>
      </c>
      <c r="O765" s="55">
        <v>45444</v>
      </c>
      <c r="P765" s="51" t="s">
        <v>188</v>
      </c>
    </row>
    <row r="766" spans="1:16" ht="38.25" x14ac:dyDescent="0.25">
      <c r="A766" s="49">
        <v>621</v>
      </c>
      <c r="B766" s="51" t="s">
        <v>879</v>
      </c>
      <c r="C766" s="50" t="s">
        <v>877</v>
      </c>
      <c r="D766" s="51" t="s">
        <v>176</v>
      </c>
      <c r="E766" s="127" t="s">
        <v>878</v>
      </c>
      <c r="F766" s="140">
        <v>67200</v>
      </c>
      <c r="G766" s="50" t="s">
        <v>879</v>
      </c>
      <c r="H766" s="66"/>
      <c r="I766" s="53"/>
      <c r="J766" s="149">
        <v>67200</v>
      </c>
      <c r="K766" s="53"/>
      <c r="L766" s="53"/>
      <c r="M766" s="53">
        <f t="shared" ref="M766:M791" si="139">+J766+K766</f>
        <v>67200</v>
      </c>
      <c r="N766" s="141">
        <f t="shared" si="133"/>
        <v>67200</v>
      </c>
      <c r="O766" s="55">
        <v>45444</v>
      </c>
      <c r="P766" s="51" t="s">
        <v>188</v>
      </c>
    </row>
    <row r="767" spans="1:16" ht="38.25" x14ac:dyDescent="0.25">
      <c r="A767" s="49">
        <v>622</v>
      </c>
      <c r="B767" s="51" t="s">
        <v>846</v>
      </c>
      <c r="C767" s="50" t="s">
        <v>877</v>
      </c>
      <c r="D767" s="51" t="s">
        <v>176</v>
      </c>
      <c r="E767" s="127" t="s">
        <v>878</v>
      </c>
      <c r="F767" s="140">
        <v>67200</v>
      </c>
      <c r="G767" s="50" t="s">
        <v>846</v>
      </c>
      <c r="H767" s="66"/>
      <c r="I767" s="53"/>
      <c r="J767" s="149">
        <v>67200</v>
      </c>
      <c r="K767" s="53"/>
      <c r="L767" s="53"/>
      <c r="M767" s="53">
        <f t="shared" si="139"/>
        <v>67200</v>
      </c>
      <c r="N767" s="141">
        <f t="shared" si="133"/>
        <v>67200</v>
      </c>
      <c r="O767" s="55">
        <v>45444</v>
      </c>
      <c r="P767" s="51" t="s">
        <v>188</v>
      </c>
    </row>
    <row r="768" spans="1:16" ht="38.25" x14ac:dyDescent="0.25">
      <c r="A768" s="49">
        <v>623</v>
      </c>
      <c r="B768" s="51" t="s">
        <v>880</v>
      </c>
      <c r="C768" s="50" t="s">
        <v>877</v>
      </c>
      <c r="D768" s="51" t="s">
        <v>176</v>
      </c>
      <c r="E768" s="127" t="s">
        <v>881</v>
      </c>
      <c r="F768" s="140">
        <v>33600</v>
      </c>
      <c r="G768" s="50" t="s">
        <v>880</v>
      </c>
      <c r="H768" s="66"/>
      <c r="I768" s="53"/>
      <c r="J768" s="149">
        <v>33600</v>
      </c>
      <c r="K768" s="53"/>
      <c r="L768" s="53"/>
      <c r="M768" s="53">
        <f t="shared" si="139"/>
        <v>33600</v>
      </c>
      <c r="N768" s="141">
        <f t="shared" si="133"/>
        <v>33600</v>
      </c>
      <c r="O768" s="55">
        <v>45444</v>
      </c>
      <c r="P768" s="51" t="s">
        <v>188</v>
      </c>
    </row>
    <row r="769" spans="1:16" ht="38.25" x14ac:dyDescent="0.25">
      <c r="A769" s="49">
        <v>624</v>
      </c>
      <c r="B769" s="51" t="s">
        <v>882</v>
      </c>
      <c r="C769" s="50" t="s">
        <v>877</v>
      </c>
      <c r="D769" s="51" t="s">
        <v>176</v>
      </c>
      <c r="E769" s="127" t="s">
        <v>881</v>
      </c>
      <c r="F769" s="140">
        <v>30000</v>
      </c>
      <c r="G769" s="50" t="s">
        <v>882</v>
      </c>
      <c r="H769" s="66"/>
      <c r="I769" s="53"/>
      <c r="J769" s="149">
        <v>30000</v>
      </c>
      <c r="K769" s="53"/>
      <c r="L769" s="53"/>
      <c r="M769" s="53">
        <f t="shared" si="139"/>
        <v>30000</v>
      </c>
      <c r="N769" s="141">
        <f t="shared" si="133"/>
        <v>30000</v>
      </c>
      <c r="O769" s="55">
        <v>45444</v>
      </c>
      <c r="P769" s="51" t="s">
        <v>188</v>
      </c>
    </row>
    <row r="770" spans="1:16" ht="38.25" x14ac:dyDescent="0.25">
      <c r="A770" s="49">
        <v>625</v>
      </c>
      <c r="B770" s="51" t="s">
        <v>883</v>
      </c>
      <c r="C770" s="50" t="s">
        <v>877</v>
      </c>
      <c r="D770" s="51" t="s">
        <v>176</v>
      </c>
      <c r="E770" s="127" t="s">
        <v>881</v>
      </c>
      <c r="F770" s="140">
        <v>30000</v>
      </c>
      <c r="G770" s="50" t="s">
        <v>883</v>
      </c>
      <c r="H770" s="66"/>
      <c r="I770" s="53"/>
      <c r="J770" s="149">
        <v>30000</v>
      </c>
      <c r="K770" s="53"/>
      <c r="L770" s="53"/>
      <c r="M770" s="53">
        <f t="shared" si="139"/>
        <v>30000</v>
      </c>
      <c r="N770" s="141">
        <f t="shared" si="133"/>
        <v>30000</v>
      </c>
      <c r="O770" s="55">
        <v>45444</v>
      </c>
      <c r="P770" s="51" t="s">
        <v>188</v>
      </c>
    </row>
    <row r="771" spans="1:16" ht="38.25" x14ac:dyDescent="0.25">
      <c r="A771" s="49">
        <v>626</v>
      </c>
      <c r="B771" s="51" t="s">
        <v>884</v>
      </c>
      <c r="C771" s="50" t="s">
        <v>877</v>
      </c>
      <c r="D771" s="51" t="s">
        <v>176</v>
      </c>
      <c r="E771" s="127" t="s">
        <v>881</v>
      </c>
      <c r="F771" s="140">
        <v>30000</v>
      </c>
      <c r="G771" s="50" t="s">
        <v>884</v>
      </c>
      <c r="H771" s="66"/>
      <c r="I771" s="53"/>
      <c r="J771" s="149">
        <v>30000</v>
      </c>
      <c r="K771" s="53"/>
      <c r="L771" s="53"/>
      <c r="M771" s="53">
        <f t="shared" si="139"/>
        <v>30000</v>
      </c>
      <c r="N771" s="141">
        <f t="shared" si="133"/>
        <v>30000</v>
      </c>
      <c r="O771" s="55">
        <v>45444</v>
      </c>
      <c r="P771" s="51" t="s">
        <v>188</v>
      </c>
    </row>
    <row r="772" spans="1:16" ht="38.25" x14ac:dyDescent="0.25">
      <c r="A772" s="49">
        <v>627</v>
      </c>
      <c r="B772" s="51" t="s">
        <v>885</v>
      </c>
      <c r="C772" s="50" t="s">
        <v>886</v>
      </c>
      <c r="D772" s="51" t="s">
        <v>176</v>
      </c>
      <c r="E772" s="127" t="s">
        <v>881</v>
      </c>
      <c r="F772" s="140">
        <v>30000</v>
      </c>
      <c r="G772" s="50" t="s">
        <v>885</v>
      </c>
      <c r="H772" s="66"/>
      <c r="I772" s="53"/>
      <c r="J772" s="149">
        <v>30000</v>
      </c>
      <c r="K772" s="53"/>
      <c r="L772" s="53"/>
      <c r="M772" s="53">
        <f t="shared" si="139"/>
        <v>30000</v>
      </c>
      <c r="N772" s="141">
        <f t="shared" si="133"/>
        <v>30000</v>
      </c>
      <c r="O772" s="55">
        <v>45444</v>
      </c>
      <c r="P772" s="51" t="s">
        <v>188</v>
      </c>
    </row>
    <row r="773" spans="1:16" ht="38.25" x14ac:dyDescent="0.25">
      <c r="A773" s="49">
        <v>628</v>
      </c>
      <c r="B773" s="51" t="s">
        <v>887</v>
      </c>
      <c r="C773" s="50" t="s">
        <v>877</v>
      </c>
      <c r="D773" s="51" t="s">
        <v>176</v>
      </c>
      <c r="E773" s="127" t="s">
        <v>881</v>
      </c>
      <c r="F773" s="140">
        <v>30000</v>
      </c>
      <c r="G773" s="50" t="s">
        <v>887</v>
      </c>
      <c r="H773" s="66"/>
      <c r="I773" s="53"/>
      <c r="J773" s="149">
        <v>30000</v>
      </c>
      <c r="K773" s="53"/>
      <c r="L773" s="53"/>
      <c r="M773" s="53">
        <f t="shared" si="139"/>
        <v>30000</v>
      </c>
      <c r="N773" s="141">
        <f t="shared" si="133"/>
        <v>30000</v>
      </c>
      <c r="O773" s="55">
        <v>45444</v>
      </c>
      <c r="P773" s="51" t="s">
        <v>188</v>
      </c>
    </row>
    <row r="774" spans="1:16" ht="38.25" x14ac:dyDescent="0.25">
      <c r="A774" s="49">
        <v>629</v>
      </c>
      <c r="B774" s="51" t="s">
        <v>888</v>
      </c>
      <c r="C774" s="50" t="s">
        <v>877</v>
      </c>
      <c r="D774" s="51" t="s">
        <v>176</v>
      </c>
      <c r="E774" s="127" t="s">
        <v>881</v>
      </c>
      <c r="F774" s="140">
        <v>30000</v>
      </c>
      <c r="G774" s="50" t="s">
        <v>888</v>
      </c>
      <c r="H774" s="66"/>
      <c r="I774" s="53"/>
      <c r="J774" s="149">
        <v>30000</v>
      </c>
      <c r="K774" s="53"/>
      <c r="L774" s="53"/>
      <c r="M774" s="53">
        <f t="shared" si="139"/>
        <v>30000</v>
      </c>
      <c r="N774" s="141">
        <f t="shared" si="133"/>
        <v>30000</v>
      </c>
      <c r="O774" s="55">
        <v>45444</v>
      </c>
      <c r="P774" s="51" t="s">
        <v>188</v>
      </c>
    </row>
    <row r="775" spans="1:16" ht="38.25" x14ac:dyDescent="0.25">
      <c r="A775" s="49">
        <v>630</v>
      </c>
      <c r="B775" s="51" t="s">
        <v>889</v>
      </c>
      <c r="C775" s="50" t="s">
        <v>877</v>
      </c>
      <c r="D775" s="51" t="s">
        <v>176</v>
      </c>
      <c r="E775" s="127" t="s">
        <v>881</v>
      </c>
      <c r="F775" s="140">
        <v>30000</v>
      </c>
      <c r="G775" s="50" t="s">
        <v>889</v>
      </c>
      <c r="H775" s="66"/>
      <c r="I775" s="53"/>
      <c r="J775" s="149">
        <v>30000</v>
      </c>
      <c r="K775" s="53"/>
      <c r="L775" s="53"/>
      <c r="M775" s="53">
        <f t="shared" si="139"/>
        <v>30000</v>
      </c>
      <c r="N775" s="141">
        <f t="shared" si="133"/>
        <v>30000</v>
      </c>
      <c r="O775" s="55">
        <v>45444</v>
      </c>
      <c r="P775" s="51" t="s">
        <v>188</v>
      </c>
    </row>
    <row r="776" spans="1:16" ht="38.25" x14ac:dyDescent="0.25">
      <c r="A776" s="49">
        <v>631</v>
      </c>
      <c r="B776" s="51" t="s">
        <v>847</v>
      </c>
      <c r="C776" s="50" t="s">
        <v>877</v>
      </c>
      <c r="D776" s="51" t="s">
        <v>176</v>
      </c>
      <c r="E776" s="127" t="s">
        <v>878</v>
      </c>
      <c r="F776" s="140">
        <v>58000</v>
      </c>
      <c r="G776" s="50" t="s">
        <v>847</v>
      </c>
      <c r="H776" s="66"/>
      <c r="I776" s="53"/>
      <c r="J776" s="149">
        <v>58000</v>
      </c>
      <c r="K776" s="53"/>
      <c r="L776" s="53"/>
      <c r="M776" s="53">
        <f t="shared" si="139"/>
        <v>58000</v>
      </c>
      <c r="N776" s="141">
        <f t="shared" si="133"/>
        <v>58000</v>
      </c>
      <c r="O776" s="55">
        <v>45444</v>
      </c>
      <c r="P776" s="51" t="s">
        <v>188</v>
      </c>
    </row>
    <row r="777" spans="1:16" ht="38.25" x14ac:dyDescent="0.25">
      <c r="A777" s="49">
        <v>632</v>
      </c>
      <c r="B777" s="51" t="s">
        <v>848</v>
      </c>
      <c r="C777" s="50" t="s">
        <v>877</v>
      </c>
      <c r="D777" s="51" t="s">
        <v>176</v>
      </c>
      <c r="E777" s="127" t="s">
        <v>878</v>
      </c>
      <c r="F777" s="140">
        <v>46800</v>
      </c>
      <c r="G777" s="50" t="s">
        <v>848</v>
      </c>
      <c r="H777" s="66"/>
      <c r="I777" s="53"/>
      <c r="J777" s="149">
        <v>46800</v>
      </c>
      <c r="K777" s="53"/>
      <c r="L777" s="53"/>
      <c r="M777" s="53">
        <f t="shared" si="139"/>
        <v>46800</v>
      </c>
      <c r="N777" s="141">
        <f t="shared" si="133"/>
        <v>46800</v>
      </c>
      <c r="O777" s="55">
        <v>45444</v>
      </c>
      <c r="P777" s="51" t="s">
        <v>188</v>
      </c>
    </row>
    <row r="778" spans="1:16" ht="38.25" x14ac:dyDescent="0.25">
      <c r="A778" s="49">
        <v>633</v>
      </c>
      <c r="B778" s="51" t="s">
        <v>890</v>
      </c>
      <c r="C778" s="50" t="s">
        <v>877</v>
      </c>
      <c r="D778" s="51" t="s">
        <v>176</v>
      </c>
      <c r="E778" s="127" t="s">
        <v>878</v>
      </c>
      <c r="F778" s="140">
        <v>58000</v>
      </c>
      <c r="G778" s="50" t="s">
        <v>890</v>
      </c>
      <c r="H778" s="66"/>
      <c r="I778" s="53"/>
      <c r="J778" s="149">
        <v>58000</v>
      </c>
      <c r="K778" s="53"/>
      <c r="L778" s="53"/>
      <c r="M778" s="53">
        <f t="shared" si="139"/>
        <v>58000</v>
      </c>
      <c r="N778" s="141">
        <f t="shared" si="133"/>
        <v>58000</v>
      </c>
      <c r="O778" s="55">
        <v>45444</v>
      </c>
      <c r="P778" s="51" t="s">
        <v>188</v>
      </c>
    </row>
    <row r="779" spans="1:16" ht="38.25" x14ac:dyDescent="0.25">
      <c r="A779" s="49">
        <v>634</v>
      </c>
      <c r="B779" s="51" t="s">
        <v>891</v>
      </c>
      <c r="C779" s="50" t="s">
        <v>877</v>
      </c>
      <c r="D779" s="51" t="s">
        <v>176</v>
      </c>
      <c r="E779" s="127" t="s">
        <v>878</v>
      </c>
      <c r="F779" s="140">
        <v>46800</v>
      </c>
      <c r="G779" s="50" t="s">
        <v>891</v>
      </c>
      <c r="H779" s="66"/>
      <c r="I779" s="53"/>
      <c r="J779" s="149">
        <v>46800</v>
      </c>
      <c r="K779" s="53"/>
      <c r="L779" s="53"/>
      <c r="M779" s="53">
        <f t="shared" si="139"/>
        <v>46800</v>
      </c>
      <c r="N779" s="141">
        <f t="shared" si="133"/>
        <v>46800</v>
      </c>
      <c r="O779" s="55">
        <v>45444</v>
      </c>
      <c r="P779" s="51" t="s">
        <v>188</v>
      </c>
    </row>
    <row r="780" spans="1:16" ht="38.25" x14ac:dyDescent="0.25">
      <c r="A780" s="49">
        <v>635</v>
      </c>
      <c r="B780" s="51" t="s">
        <v>391</v>
      </c>
      <c r="C780" s="50" t="s">
        <v>877</v>
      </c>
      <c r="D780" s="51" t="s">
        <v>176</v>
      </c>
      <c r="E780" s="127" t="s">
        <v>878</v>
      </c>
      <c r="F780" s="140">
        <v>46800</v>
      </c>
      <c r="G780" s="50" t="s">
        <v>391</v>
      </c>
      <c r="H780" s="66"/>
      <c r="I780" s="53"/>
      <c r="J780" s="149">
        <v>46800</v>
      </c>
      <c r="K780" s="53"/>
      <c r="L780" s="53"/>
      <c r="M780" s="53">
        <f t="shared" si="139"/>
        <v>46800</v>
      </c>
      <c r="N780" s="141">
        <f t="shared" si="133"/>
        <v>46800</v>
      </c>
      <c r="O780" s="55">
        <v>45444</v>
      </c>
      <c r="P780" s="51" t="s">
        <v>188</v>
      </c>
    </row>
    <row r="781" spans="1:16" ht="38.25" x14ac:dyDescent="0.25">
      <c r="A781" s="49">
        <v>636</v>
      </c>
      <c r="B781" s="51" t="s">
        <v>386</v>
      </c>
      <c r="C781" s="50" t="s">
        <v>877</v>
      </c>
      <c r="D781" s="51" t="s">
        <v>176</v>
      </c>
      <c r="E781" s="127" t="s">
        <v>878</v>
      </c>
      <c r="F781" s="140">
        <v>27200</v>
      </c>
      <c r="G781" s="50" t="s">
        <v>386</v>
      </c>
      <c r="H781" s="66"/>
      <c r="I781" s="53"/>
      <c r="J781" s="149">
        <v>27200</v>
      </c>
      <c r="K781" s="53"/>
      <c r="L781" s="53"/>
      <c r="M781" s="53">
        <f t="shared" si="139"/>
        <v>27200</v>
      </c>
      <c r="N781" s="141">
        <f t="shared" si="133"/>
        <v>27200</v>
      </c>
      <c r="O781" s="55">
        <v>45444</v>
      </c>
      <c r="P781" s="51" t="s">
        <v>188</v>
      </c>
    </row>
    <row r="782" spans="1:16" ht="38.25" x14ac:dyDescent="0.25">
      <c r="A782" s="49">
        <v>637</v>
      </c>
      <c r="B782" s="51" t="s">
        <v>619</v>
      </c>
      <c r="C782" s="50" t="s">
        <v>877</v>
      </c>
      <c r="D782" s="51" t="s">
        <v>176</v>
      </c>
      <c r="E782" s="127" t="s">
        <v>878</v>
      </c>
      <c r="F782" s="140">
        <v>46800</v>
      </c>
      <c r="G782" s="50" t="s">
        <v>619</v>
      </c>
      <c r="H782" s="66"/>
      <c r="I782" s="53"/>
      <c r="J782" s="149">
        <v>46800</v>
      </c>
      <c r="K782" s="53"/>
      <c r="L782" s="53"/>
      <c r="M782" s="53">
        <f t="shared" si="139"/>
        <v>46800</v>
      </c>
      <c r="N782" s="141">
        <f t="shared" si="133"/>
        <v>46800</v>
      </c>
      <c r="O782" s="55">
        <v>45444</v>
      </c>
      <c r="P782" s="51" t="s">
        <v>188</v>
      </c>
    </row>
    <row r="783" spans="1:16" ht="38.25" x14ac:dyDescent="0.25">
      <c r="A783" s="49">
        <v>638</v>
      </c>
      <c r="B783" s="51" t="s">
        <v>849</v>
      </c>
      <c r="C783" s="50" t="s">
        <v>877</v>
      </c>
      <c r="D783" s="51" t="s">
        <v>176</v>
      </c>
      <c r="E783" s="127" t="s">
        <v>878</v>
      </c>
      <c r="F783" s="140">
        <v>27200</v>
      </c>
      <c r="G783" s="50" t="s">
        <v>849</v>
      </c>
      <c r="H783" s="66"/>
      <c r="I783" s="53"/>
      <c r="J783" s="149">
        <v>27200</v>
      </c>
      <c r="K783" s="53"/>
      <c r="L783" s="53"/>
      <c r="M783" s="53">
        <f t="shared" si="139"/>
        <v>27200</v>
      </c>
      <c r="N783" s="141">
        <f t="shared" si="133"/>
        <v>27200</v>
      </c>
      <c r="O783" s="55">
        <v>45444</v>
      </c>
      <c r="P783" s="51" t="s">
        <v>188</v>
      </c>
    </row>
    <row r="784" spans="1:16" ht="38.25" x14ac:dyDescent="0.25">
      <c r="A784" s="49">
        <v>639</v>
      </c>
      <c r="B784" s="51" t="s">
        <v>892</v>
      </c>
      <c r="C784" s="50" t="s">
        <v>877</v>
      </c>
      <c r="D784" s="51" t="s">
        <v>176</v>
      </c>
      <c r="E784" s="127" t="s">
        <v>878</v>
      </c>
      <c r="F784" s="140">
        <v>24400</v>
      </c>
      <c r="G784" s="50" t="s">
        <v>892</v>
      </c>
      <c r="H784" s="66"/>
      <c r="I784" s="53"/>
      <c r="J784" s="149">
        <v>24400</v>
      </c>
      <c r="K784" s="53"/>
      <c r="L784" s="53"/>
      <c r="M784" s="53">
        <f t="shared" si="139"/>
        <v>24400</v>
      </c>
      <c r="N784" s="141">
        <f t="shared" si="133"/>
        <v>24400</v>
      </c>
      <c r="O784" s="55">
        <v>45444</v>
      </c>
      <c r="P784" s="51" t="s">
        <v>188</v>
      </c>
    </row>
    <row r="785" spans="1:16" ht="38.25" x14ac:dyDescent="0.25">
      <c r="A785" s="49">
        <v>640</v>
      </c>
      <c r="B785" s="51" t="s">
        <v>377</v>
      </c>
      <c r="C785" s="50" t="s">
        <v>877</v>
      </c>
      <c r="D785" s="51" t="s">
        <v>176</v>
      </c>
      <c r="E785" s="127" t="s">
        <v>878</v>
      </c>
      <c r="F785" s="140">
        <v>24400</v>
      </c>
      <c r="G785" s="50" t="s">
        <v>377</v>
      </c>
      <c r="H785" s="66"/>
      <c r="I785" s="53"/>
      <c r="J785" s="149">
        <v>24400</v>
      </c>
      <c r="K785" s="53"/>
      <c r="L785" s="53"/>
      <c r="M785" s="53">
        <f t="shared" si="139"/>
        <v>24400</v>
      </c>
      <c r="N785" s="141">
        <f t="shared" si="133"/>
        <v>24400</v>
      </c>
      <c r="O785" s="55">
        <v>45444</v>
      </c>
      <c r="P785" s="51" t="s">
        <v>188</v>
      </c>
    </row>
    <row r="786" spans="1:16" x14ac:dyDescent="0.25">
      <c r="A786" s="28"/>
      <c r="B786" s="1"/>
      <c r="C786" s="12"/>
      <c r="D786" s="1"/>
      <c r="E786" s="136"/>
      <c r="F786" s="137">
        <v>1915320</v>
      </c>
      <c r="G786" s="12"/>
      <c r="H786" s="69"/>
      <c r="I786" s="7"/>
      <c r="J786" s="150"/>
      <c r="K786" s="7"/>
      <c r="L786" s="7"/>
      <c r="M786" s="10">
        <f>SUM(M739:M785)</f>
        <v>1915320</v>
      </c>
      <c r="N786" s="1"/>
      <c r="O786" s="1"/>
      <c r="P786" s="1"/>
    </row>
    <row r="787" spans="1:16" x14ac:dyDescent="0.25">
      <c r="A787" s="28"/>
      <c r="B787" s="1"/>
      <c r="C787" s="12"/>
      <c r="D787" s="1"/>
      <c r="E787" s="136"/>
      <c r="F787" s="137"/>
      <c r="G787" s="12"/>
      <c r="H787" s="69"/>
      <c r="I787" s="7"/>
      <c r="J787" s="150"/>
      <c r="K787" s="7"/>
      <c r="L787" s="7"/>
      <c r="M787" s="7"/>
      <c r="N787" s="1"/>
      <c r="O787" s="1"/>
      <c r="P787" s="1"/>
    </row>
    <row r="788" spans="1:16" ht="38.25" x14ac:dyDescent="0.25">
      <c r="A788" s="49">
        <v>641</v>
      </c>
      <c r="B788" s="51" t="s">
        <v>893</v>
      </c>
      <c r="C788" s="50" t="s">
        <v>877</v>
      </c>
      <c r="D788" s="51" t="s">
        <v>176</v>
      </c>
      <c r="E788" s="127" t="s">
        <v>878</v>
      </c>
      <c r="F788" s="140">
        <v>25200</v>
      </c>
      <c r="G788" s="50" t="s">
        <v>893</v>
      </c>
      <c r="H788" s="66"/>
      <c r="I788" s="53"/>
      <c r="J788" s="149">
        <v>25200</v>
      </c>
      <c r="K788" s="53"/>
      <c r="L788" s="53"/>
      <c r="M788" s="53">
        <f t="shared" si="139"/>
        <v>25200</v>
      </c>
      <c r="N788" s="54">
        <f>M788</f>
        <v>25200</v>
      </c>
      <c r="O788" s="55">
        <v>45505</v>
      </c>
      <c r="P788" s="51" t="s">
        <v>188</v>
      </c>
    </row>
    <row r="789" spans="1:16" ht="38.25" x14ac:dyDescent="0.25">
      <c r="A789" s="49">
        <v>642</v>
      </c>
      <c r="B789" s="51" t="s">
        <v>850</v>
      </c>
      <c r="C789" s="50" t="s">
        <v>877</v>
      </c>
      <c r="D789" s="51" t="s">
        <v>176</v>
      </c>
      <c r="E789" s="127" t="s">
        <v>878</v>
      </c>
      <c r="F789" s="140">
        <v>25200</v>
      </c>
      <c r="G789" s="50" t="s">
        <v>850</v>
      </c>
      <c r="H789" s="66"/>
      <c r="I789" s="53"/>
      <c r="J789" s="149">
        <v>25200</v>
      </c>
      <c r="K789" s="53"/>
      <c r="L789" s="53"/>
      <c r="M789" s="53">
        <f t="shared" si="139"/>
        <v>25200</v>
      </c>
      <c r="N789" s="54">
        <f t="shared" ref="N789:N832" si="140">M789</f>
        <v>25200</v>
      </c>
      <c r="O789" s="55">
        <v>45505</v>
      </c>
      <c r="P789" s="51" t="s">
        <v>188</v>
      </c>
    </row>
    <row r="790" spans="1:16" ht="38.25" x14ac:dyDescent="0.25">
      <c r="A790" s="49">
        <v>643</v>
      </c>
      <c r="B790" s="51" t="s">
        <v>851</v>
      </c>
      <c r="C790" s="50" t="s">
        <v>877</v>
      </c>
      <c r="D790" s="51" t="s">
        <v>176</v>
      </c>
      <c r="E790" s="127" t="s">
        <v>878</v>
      </c>
      <c r="F790" s="140">
        <v>25200</v>
      </c>
      <c r="G790" s="50" t="s">
        <v>851</v>
      </c>
      <c r="H790" s="66"/>
      <c r="I790" s="53"/>
      <c r="J790" s="149">
        <v>25200</v>
      </c>
      <c r="K790" s="53"/>
      <c r="L790" s="53"/>
      <c r="M790" s="53">
        <f t="shared" si="139"/>
        <v>25200</v>
      </c>
      <c r="N790" s="54">
        <f t="shared" si="140"/>
        <v>25200</v>
      </c>
      <c r="O790" s="55">
        <v>45505</v>
      </c>
      <c r="P790" s="51" t="s">
        <v>188</v>
      </c>
    </row>
    <row r="791" spans="1:16" ht="38.25" x14ac:dyDescent="0.25">
      <c r="A791" s="49">
        <v>644</v>
      </c>
      <c r="B791" s="51" t="s">
        <v>894</v>
      </c>
      <c r="C791" s="50" t="s">
        <v>877</v>
      </c>
      <c r="D791" s="51" t="s">
        <v>176</v>
      </c>
      <c r="E791" s="127" t="s">
        <v>881</v>
      </c>
      <c r="F791" s="140">
        <v>12600</v>
      </c>
      <c r="G791" s="50" t="s">
        <v>894</v>
      </c>
      <c r="H791" s="66"/>
      <c r="I791" s="53"/>
      <c r="J791" s="149">
        <v>12600</v>
      </c>
      <c r="K791" s="53"/>
      <c r="L791" s="53"/>
      <c r="M791" s="53">
        <f t="shared" si="139"/>
        <v>12600</v>
      </c>
      <c r="N791" s="54">
        <f t="shared" si="140"/>
        <v>12600</v>
      </c>
      <c r="O791" s="55">
        <v>45505</v>
      </c>
      <c r="P791" s="51" t="s">
        <v>188</v>
      </c>
    </row>
    <row r="792" spans="1:16" ht="38.25" x14ac:dyDescent="0.25">
      <c r="A792" s="49">
        <v>645</v>
      </c>
      <c r="B792" s="51" t="s">
        <v>860</v>
      </c>
      <c r="C792" s="50" t="s">
        <v>861</v>
      </c>
      <c r="D792" s="51" t="s">
        <v>176</v>
      </c>
      <c r="E792" s="127" t="s">
        <v>895</v>
      </c>
      <c r="F792" s="140">
        <v>6160</v>
      </c>
      <c r="G792" s="50" t="s">
        <v>860</v>
      </c>
      <c r="H792" s="66">
        <v>1</v>
      </c>
      <c r="I792" s="66">
        <v>6160</v>
      </c>
      <c r="J792" s="66">
        <f>+H792*I792</f>
        <v>6160</v>
      </c>
      <c r="K792" s="53">
        <v>0</v>
      </c>
      <c r="L792" s="53"/>
      <c r="M792" s="53">
        <f>+J792+K792</f>
        <v>6160</v>
      </c>
      <c r="N792" s="54">
        <f t="shared" si="140"/>
        <v>6160</v>
      </c>
      <c r="O792" s="55">
        <v>45505</v>
      </c>
      <c r="P792" s="51" t="s">
        <v>188</v>
      </c>
    </row>
    <row r="793" spans="1:16" ht="38.25" x14ac:dyDescent="0.25">
      <c r="A793" s="49">
        <v>646</v>
      </c>
      <c r="B793" s="51" t="s">
        <v>865</v>
      </c>
      <c r="C793" s="50" t="s">
        <v>861</v>
      </c>
      <c r="D793" s="51" t="s">
        <v>176</v>
      </c>
      <c r="E793" s="127" t="s">
        <v>895</v>
      </c>
      <c r="F793" s="140">
        <v>3465</v>
      </c>
      <c r="G793" s="50" t="s">
        <v>865</v>
      </c>
      <c r="H793" s="66">
        <v>1</v>
      </c>
      <c r="I793" s="66">
        <v>3465</v>
      </c>
      <c r="J793" s="66">
        <f t="shared" ref="J793:J795" si="141">+H793*I793</f>
        <v>3465</v>
      </c>
      <c r="K793" s="53">
        <v>0</v>
      </c>
      <c r="L793" s="53"/>
      <c r="M793" s="53">
        <f t="shared" ref="M793:M795" si="142">+J793+K793</f>
        <v>3465</v>
      </c>
      <c r="N793" s="54">
        <f t="shared" si="140"/>
        <v>3465</v>
      </c>
      <c r="O793" s="55">
        <v>45505</v>
      </c>
      <c r="P793" s="51" t="s">
        <v>188</v>
      </c>
    </row>
    <row r="794" spans="1:16" ht="38.25" x14ac:dyDescent="0.25">
      <c r="A794" s="49">
        <v>647</v>
      </c>
      <c r="B794" s="51" t="s">
        <v>869</v>
      </c>
      <c r="C794" s="50" t="s">
        <v>861</v>
      </c>
      <c r="D794" s="51" t="s">
        <v>176</v>
      </c>
      <c r="E794" s="127" t="s">
        <v>895</v>
      </c>
      <c r="F794" s="140">
        <v>3465</v>
      </c>
      <c r="G794" s="50" t="s">
        <v>869</v>
      </c>
      <c r="H794" s="66">
        <v>1</v>
      </c>
      <c r="I794" s="66">
        <v>3465</v>
      </c>
      <c r="J794" s="66">
        <f t="shared" si="141"/>
        <v>3465</v>
      </c>
      <c r="K794" s="53">
        <v>0</v>
      </c>
      <c r="L794" s="53"/>
      <c r="M794" s="53">
        <f t="shared" si="142"/>
        <v>3465</v>
      </c>
      <c r="N794" s="54">
        <f t="shared" si="140"/>
        <v>3465</v>
      </c>
      <c r="O794" s="55">
        <v>45505</v>
      </c>
      <c r="P794" s="51" t="s">
        <v>188</v>
      </c>
    </row>
    <row r="795" spans="1:16" ht="38.25" x14ac:dyDescent="0.25">
      <c r="A795" s="49">
        <v>648</v>
      </c>
      <c r="B795" s="51" t="s">
        <v>866</v>
      </c>
      <c r="C795" s="50" t="s">
        <v>861</v>
      </c>
      <c r="D795" s="51" t="s">
        <v>176</v>
      </c>
      <c r="E795" s="127" t="s">
        <v>895</v>
      </c>
      <c r="F795" s="140">
        <v>3465</v>
      </c>
      <c r="G795" s="50" t="s">
        <v>866</v>
      </c>
      <c r="H795" s="66">
        <v>1</v>
      </c>
      <c r="I795" s="66">
        <v>3465</v>
      </c>
      <c r="J795" s="66">
        <f t="shared" si="141"/>
        <v>3465</v>
      </c>
      <c r="K795" s="53">
        <v>0</v>
      </c>
      <c r="L795" s="53"/>
      <c r="M795" s="53">
        <f t="shared" si="142"/>
        <v>3465</v>
      </c>
      <c r="N795" s="54">
        <f t="shared" si="140"/>
        <v>3465</v>
      </c>
      <c r="O795" s="55">
        <v>45505</v>
      </c>
      <c r="P795" s="51" t="s">
        <v>188</v>
      </c>
    </row>
    <row r="796" spans="1:16" ht="38.25" x14ac:dyDescent="0.25">
      <c r="A796" s="28">
        <v>649</v>
      </c>
      <c r="B796" s="1" t="s">
        <v>846</v>
      </c>
      <c r="C796" s="12" t="s">
        <v>896</v>
      </c>
      <c r="D796" s="1" t="s">
        <v>897</v>
      </c>
      <c r="E796" s="151"/>
      <c r="F796" s="137">
        <v>58800</v>
      </c>
      <c r="G796" s="12" t="s">
        <v>846</v>
      </c>
      <c r="H796" s="69">
        <v>10</v>
      </c>
      <c r="I796" s="7">
        <v>5880</v>
      </c>
      <c r="J796" s="7">
        <f>+H796*I796</f>
        <v>58800</v>
      </c>
      <c r="K796" s="7">
        <v>0</v>
      </c>
      <c r="L796" s="7"/>
      <c r="M796" s="7">
        <f>+J796+K796</f>
        <v>58800</v>
      </c>
      <c r="N796" s="40">
        <f t="shared" si="140"/>
        <v>58800</v>
      </c>
      <c r="O796" s="41">
        <v>45505</v>
      </c>
      <c r="P796" s="1"/>
    </row>
    <row r="797" spans="1:16" ht="38.25" x14ac:dyDescent="0.25">
      <c r="A797" s="28">
        <v>650</v>
      </c>
      <c r="B797" s="1" t="s">
        <v>847</v>
      </c>
      <c r="C797" s="12" t="s">
        <v>896</v>
      </c>
      <c r="D797" s="1" t="s">
        <v>897</v>
      </c>
      <c r="E797" s="151"/>
      <c r="F797" s="137">
        <v>49000</v>
      </c>
      <c r="G797" s="12" t="s">
        <v>847</v>
      </c>
      <c r="H797" s="69">
        <v>10</v>
      </c>
      <c r="I797" s="7">
        <v>4900</v>
      </c>
      <c r="J797" s="7">
        <f t="shared" ref="J797:J811" si="143">+H797*I797</f>
        <v>49000</v>
      </c>
      <c r="K797" s="7">
        <v>0</v>
      </c>
      <c r="L797" s="7"/>
      <c r="M797" s="7">
        <f t="shared" ref="M797:M811" si="144">+J797+K797</f>
        <v>49000</v>
      </c>
      <c r="N797" s="40">
        <f t="shared" si="140"/>
        <v>49000</v>
      </c>
      <c r="O797" s="41">
        <v>45505</v>
      </c>
      <c r="P797" s="1"/>
    </row>
    <row r="798" spans="1:16" ht="38.25" x14ac:dyDescent="0.25">
      <c r="A798" s="28">
        <v>651</v>
      </c>
      <c r="B798" s="1" t="s">
        <v>898</v>
      </c>
      <c r="C798" s="12" t="s">
        <v>896</v>
      </c>
      <c r="D798" s="1" t="s">
        <v>897</v>
      </c>
      <c r="E798" s="151"/>
      <c r="F798" s="137">
        <v>58800</v>
      </c>
      <c r="G798" s="12" t="s">
        <v>898</v>
      </c>
      <c r="H798" s="69">
        <v>10</v>
      </c>
      <c r="I798" s="7">
        <v>5880</v>
      </c>
      <c r="J798" s="7">
        <f t="shared" si="143"/>
        <v>58800</v>
      </c>
      <c r="K798" s="7">
        <v>0</v>
      </c>
      <c r="L798" s="7"/>
      <c r="M798" s="7">
        <f t="shared" si="144"/>
        <v>58800</v>
      </c>
      <c r="N798" s="40">
        <f t="shared" si="140"/>
        <v>58800</v>
      </c>
      <c r="O798" s="41">
        <v>45505</v>
      </c>
      <c r="P798" s="1"/>
    </row>
    <row r="799" spans="1:16" ht="38.25" x14ac:dyDescent="0.25">
      <c r="A799" s="28">
        <v>652</v>
      </c>
      <c r="B799" s="1" t="s">
        <v>608</v>
      </c>
      <c r="C799" s="12" t="s">
        <v>896</v>
      </c>
      <c r="D799" s="1" t="s">
        <v>897</v>
      </c>
      <c r="E799" s="151"/>
      <c r="F799" s="137">
        <v>58800</v>
      </c>
      <c r="G799" s="12" t="s">
        <v>608</v>
      </c>
      <c r="H799" s="69">
        <v>15</v>
      </c>
      <c r="I799" s="7">
        <v>3920</v>
      </c>
      <c r="J799" s="7">
        <f t="shared" si="143"/>
        <v>58800</v>
      </c>
      <c r="K799" s="7">
        <v>0</v>
      </c>
      <c r="L799" s="7"/>
      <c r="M799" s="7">
        <f t="shared" si="144"/>
        <v>58800</v>
      </c>
      <c r="N799" s="40">
        <f t="shared" si="140"/>
        <v>58800</v>
      </c>
      <c r="O799" s="41">
        <v>45505</v>
      </c>
      <c r="P799" s="1"/>
    </row>
    <row r="800" spans="1:16" ht="38.25" x14ac:dyDescent="0.25">
      <c r="A800" s="28">
        <v>653</v>
      </c>
      <c r="B800" s="1" t="s">
        <v>899</v>
      </c>
      <c r="C800" s="12" t="s">
        <v>896</v>
      </c>
      <c r="D800" s="1" t="s">
        <v>897</v>
      </c>
      <c r="E800" s="151"/>
      <c r="F800" s="137">
        <v>58800</v>
      </c>
      <c r="G800" s="12" t="s">
        <v>899</v>
      </c>
      <c r="H800" s="69">
        <v>15</v>
      </c>
      <c r="I800" s="7">
        <v>3920</v>
      </c>
      <c r="J800" s="7">
        <f t="shared" si="143"/>
        <v>58800</v>
      </c>
      <c r="K800" s="7">
        <v>0</v>
      </c>
      <c r="L800" s="7"/>
      <c r="M800" s="7">
        <f t="shared" si="144"/>
        <v>58800</v>
      </c>
      <c r="N800" s="40">
        <f t="shared" si="140"/>
        <v>58800</v>
      </c>
      <c r="O800" s="41">
        <v>45505</v>
      </c>
      <c r="P800" s="1"/>
    </row>
    <row r="801" spans="1:16" ht="38.25" x14ac:dyDescent="0.25">
      <c r="A801" s="28">
        <v>654</v>
      </c>
      <c r="B801" s="1" t="s">
        <v>377</v>
      </c>
      <c r="C801" s="12" t="s">
        <v>896</v>
      </c>
      <c r="D801" s="1" t="s">
        <v>897</v>
      </c>
      <c r="E801" s="151"/>
      <c r="F801" s="137">
        <v>58800</v>
      </c>
      <c r="G801" s="12" t="s">
        <v>377</v>
      </c>
      <c r="H801" s="69">
        <v>15</v>
      </c>
      <c r="I801" s="7">
        <v>3920</v>
      </c>
      <c r="J801" s="7">
        <f t="shared" si="143"/>
        <v>58800</v>
      </c>
      <c r="K801" s="7">
        <v>0</v>
      </c>
      <c r="L801" s="7"/>
      <c r="M801" s="7">
        <f t="shared" si="144"/>
        <v>58800</v>
      </c>
      <c r="N801" s="40">
        <f t="shared" si="140"/>
        <v>58800</v>
      </c>
      <c r="O801" s="41">
        <v>45505</v>
      </c>
      <c r="P801" s="1"/>
    </row>
    <row r="802" spans="1:16" ht="38.25" x14ac:dyDescent="0.25">
      <c r="A802" s="28">
        <v>655</v>
      </c>
      <c r="B802" s="1" t="s">
        <v>723</v>
      </c>
      <c r="C802" s="12" t="s">
        <v>896</v>
      </c>
      <c r="D802" s="1" t="s">
        <v>897</v>
      </c>
      <c r="E802" s="151"/>
      <c r="F802" s="137">
        <v>58800</v>
      </c>
      <c r="G802" s="12" t="s">
        <v>723</v>
      </c>
      <c r="H802" s="69">
        <v>15</v>
      </c>
      <c r="I802" s="7">
        <v>3920</v>
      </c>
      <c r="J802" s="7">
        <f t="shared" si="143"/>
        <v>58800</v>
      </c>
      <c r="K802" s="7">
        <v>0</v>
      </c>
      <c r="L802" s="7"/>
      <c r="M802" s="7">
        <f t="shared" si="144"/>
        <v>58800</v>
      </c>
      <c r="N802" s="40">
        <f t="shared" si="140"/>
        <v>58800</v>
      </c>
      <c r="O802" s="41">
        <v>45505</v>
      </c>
      <c r="P802" s="1"/>
    </row>
    <row r="803" spans="1:16" ht="38.25" x14ac:dyDescent="0.25">
      <c r="A803" s="28">
        <v>656</v>
      </c>
      <c r="B803" s="1" t="s">
        <v>900</v>
      </c>
      <c r="C803" s="12" t="s">
        <v>896</v>
      </c>
      <c r="D803" s="1" t="s">
        <v>897</v>
      </c>
      <c r="E803" s="151"/>
      <c r="F803" s="137">
        <v>33075</v>
      </c>
      <c r="G803" s="12" t="s">
        <v>900</v>
      </c>
      <c r="H803" s="69">
        <v>15</v>
      </c>
      <c r="I803" s="7">
        <v>2205</v>
      </c>
      <c r="J803" s="7">
        <f t="shared" si="143"/>
        <v>33075</v>
      </c>
      <c r="K803" s="7">
        <v>0</v>
      </c>
      <c r="L803" s="7"/>
      <c r="M803" s="7">
        <f t="shared" si="144"/>
        <v>33075</v>
      </c>
      <c r="N803" s="40">
        <f t="shared" si="140"/>
        <v>33075</v>
      </c>
      <c r="O803" s="41">
        <v>45505</v>
      </c>
      <c r="P803" s="1"/>
    </row>
    <row r="804" spans="1:16" ht="38.25" x14ac:dyDescent="0.25">
      <c r="A804" s="28">
        <v>657</v>
      </c>
      <c r="B804" s="1" t="s">
        <v>722</v>
      </c>
      <c r="C804" s="12" t="s">
        <v>896</v>
      </c>
      <c r="D804" s="1" t="s">
        <v>897</v>
      </c>
      <c r="E804" s="151"/>
      <c r="F804" s="137">
        <v>58800</v>
      </c>
      <c r="G804" s="12" t="s">
        <v>722</v>
      </c>
      <c r="H804" s="69">
        <v>15</v>
      </c>
      <c r="I804" s="7">
        <v>3920</v>
      </c>
      <c r="J804" s="7">
        <f t="shared" si="143"/>
        <v>58800</v>
      </c>
      <c r="K804" s="7">
        <v>0</v>
      </c>
      <c r="L804" s="7"/>
      <c r="M804" s="7">
        <f t="shared" si="144"/>
        <v>58800</v>
      </c>
      <c r="N804" s="40">
        <f t="shared" si="140"/>
        <v>58800</v>
      </c>
      <c r="O804" s="41">
        <v>45505</v>
      </c>
      <c r="P804" s="1"/>
    </row>
    <row r="805" spans="1:16" ht="38.25" x14ac:dyDescent="0.25">
      <c r="A805" s="28">
        <v>658</v>
      </c>
      <c r="B805" s="1" t="s">
        <v>270</v>
      </c>
      <c r="C805" s="12" t="s">
        <v>896</v>
      </c>
      <c r="D805" s="1" t="s">
        <v>897</v>
      </c>
      <c r="E805" s="151"/>
      <c r="F805" s="137">
        <v>33075</v>
      </c>
      <c r="G805" s="12" t="s">
        <v>270</v>
      </c>
      <c r="H805" s="69">
        <v>15</v>
      </c>
      <c r="I805" s="7">
        <v>2205</v>
      </c>
      <c r="J805" s="7">
        <f t="shared" si="143"/>
        <v>33075</v>
      </c>
      <c r="K805" s="7">
        <v>0</v>
      </c>
      <c r="L805" s="7"/>
      <c r="M805" s="7">
        <f t="shared" si="144"/>
        <v>33075</v>
      </c>
      <c r="N805" s="40">
        <f t="shared" si="140"/>
        <v>33075</v>
      </c>
      <c r="O805" s="41">
        <v>45505</v>
      </c>
      <c r="P805" s="1"/>
    </row>
    <row r="806" spans="1:16" ht="38.25" x14ac:dyDescent="0.25">
      <c r="A806" s="28">
        <v>659</v>
      </c>
      <c r="B806" s="1" t="s">
        <v>901</v>
      </c>
      <c r="C806" s="12" t="s">
        <v>896</v>
      </c>
      <c r="D806" s="1" t="s">
        <v>897</v>
      </c>
      <c r="E806" s="151"/>
      <c r="F806" s="137">
        <v>33075</v>
      </c>
      <c r="G806" s="12" t="s">
        <v>901</v>
      </c>
      <c r="H806" s="69">
        <v>15</v>
      </c>
      <c r="I806" s="7">
        <v>2205</v>
      </c>
      <c r="J806" s="7">
        <f t="shared" si="143"/>
        <v>33075</v>
      </c>
      <c r="K806" s="7">
        <v>0</v>
      </c>
      <c r="L806" s="7"/>
      <c r="M806" s="7">
        <f t="shared" si="144"/>
        <v>33075</v>
      </c>
      <c r="N806" s="40">
        <f t="shared" si="140"/>
        <v>33075</v>
      </c>
      <c r="O806" s="41">
        <v>45505</v>
      </c>
      <c r="P806" s="1"/>
    </row>
    <row r="807" spans="1:16" ht="38.25" x14ac:dyDescent="0.25">
      <c r="A807" s="28">
        <v>660</v>
      </c>
      <c r="B807" s="1" t="s">
        <v>849</v>
      </c>
      <c r="C807" s="12" t="s">
        <v>896</v>
      </c>
      <c r="D807" s="1" t="s">
        <v>897</v>
      </c>
      <c r="E807" s="151"/>
      <c r="F807" s="137">
        <v>22050</v>
      </c>
      <c r="G807" s="12" t="s">
        <v>849</v>
      </c>
      <c r="H807" s="69">
        <v>10</v>
      </c>
      <c r="I807" s="7">
        <v>2205</v>
      </c>
      <c r="J807" s="7">
        <f t="shared" si="143"/>
        <v>22050</v>
      </c>
      <c r="K807" s="7">
        <v>0</v>
      </c>
      <c r="L807" s="7"/>
      <c r="M807" s="7">
        <f t="shared" si="144"/>
        <v>22050</v>
      </c>
      <c r="N807" s="40">
        <f t="shared" si="140"/>
        <v>22050</v>
      </c>
      <c r="O807" s="41">
        <v>45505</v>
      </c>
      <c r="P807" s="1"/>
    </row>
    <row r="808" spans="1:16" ht="38.25" x14ac:dyDescent="0.25">
      <c r="A808" s="28">
        <v>661</v>
      </c>
      <c r="B808" s="1" t="s">
        <v>902</v>
      </c>
      <c r="C808" s="12" t="s">
        <v>896</v>
      </c>
      <c r="D808" s="1" t="s">
        <v>897</v>
      </c>
      <c r="E808" s="151"/>
      <c r="F808" s="137">
        <v>19845</v>
      </c>
      <c r="G808" s="12" t="s">
        <v>902</v>
      </c>
      <c r="H808" s="69">
        <v>9</v>
      </c>
      <c r="I808" s="7">
        <v>2205</v>
      </c>
      <c r="J808" s="7">
        <f t="shared" si="143"/>
        <v>19845</v>
      </c>
      <c r="K808" s="7">
        <v>0</v>
      </c>
      <c r="L808" s="7"/>
      <c r="M808" s="7">
        <f t="shared" si="144"/>
        <v>19845</v>
      </c>
      <c r="N808" s="40">
        <f t="shared" si="140"/>
        <v>19845</v>
      </c>
      <c r="O808" s="41">
        <v>45505</v>
      </c>
      <c r="P808" s="1"/>
    </row>
    <row r="809" spans="1:16" ht="38.25" x14ac:dyDescent="0.25">
      <c r="A809" s="28">
        <v>662</v>
      </c>
      <c r="B809" s="1" t="s">
        <v>903</v>
      </c>
      <c r="C809" s="12" t="s">
        <v>896</v>
      </c>
      <c r="D809" s="1" t="s">
        <v>897</v>
      </c>
      <c r="E809" s="151"/>
      <c r="F809" s="137">
        <v>33075</v>
      </c>
      <c r="G809" s="12" t="s">
        <v>903</v>
      </c>
      <c r="H809" s="69">
        <v>15</v>
      </c>
      <c r="I809" s="7">
        <v>2205</v>
      </c>
      <c r="J809" s="7">
        <f t="shared" si="143"/>
        <v>33075</v>
      </c>
      <c r="K809" s="7">
        <v>0</v>
      </c>
      <c r="L809" s="7"/>
      <c r="M809" s="7">
        <f t="shared" si="144"/>
        <v>33075</v>
      </c>
      <c r="N809" s="40">
        <f t="shared" si="140"/>
        <v>33075</v>
      </c>
      <c r="O809" s="41">
        <v>45505</v>
      </c>
      <c r="P809" s="1"/>
    </row>
    <row r="810" spans="1:16" ht="38.25" x14ac:dyDescent="0.25">
      <c r="A810" s="28">
        <v>663</v>
      </c>
      <c r="B810" s="1" t="s">
        <v>376</v>
      </c>
      <c r="C810" s="12" t="s">
        <v>896</v>
      </c>
      <c r="D810" s="1" t="s">
        <v>897</v>
      </c>
      <c r="E810" s="151"/>
      <c r="F810" s="137">
        <v>27440</v>
      </c>
      <c r="G810" s="12" t="s">
        <v>376</v>
      </c>
      <c r="H810" s="69">
        <v>7</v>
      </c>
      <c r="I810" s="7">
        <v>3920</v>
      </c>
      <c r="J810" s="7">
        <f t="shared" si="143"/>
        <v>27440</v>
      </c>
      <c r="K810" s="7">
        <v>0</v>
      </c>
      <c r="L810" s="7"/>
      <c r="M810" s="7">
        <f t="shared" si="144"/>
        <v>27440</v>
      </c>
      <c r="N810" s="40">
        <f t="shared" si="140"/>
        <v>27440</v>
      </c>
      <c r="O810" s="41">
        <v>45505</v>
      </c>
      <c r="P810" s="1"/>
    </row>
    <row r="811" spans="1:16" ht="38.25" x14ac:dyDescent="0.25">
      <c r="A811" s="28">
        <v>664</v>
      </c>
      <c r="B811" s="1" t="s">
        <v>274</v>
      </c>
      <c r="C811" s="12" t="s">
        <v>896</v>
      </c>
      <c r="D811" s="1" t="s">
        <v>897</v>
      </c>
      <c r="E811" s="151"/>
      <c r="F811" s="137">
        <v>49000</v>
      </c>
      <c r="G811" s="12" t="s">
        <v>274</v>
      </c>
      <c r="H811" s="69">
        <v>10</v>
      </c>
      <c r="I811" s="7">
        <v>4900</v>
      </c>
      <c r="J811" s="7">
        <f t="shared" si="143"/>
        <v>49000</v>
      </c>
      <c r="K811" s="7">
        <v>0</v>
      </c>
      <c r="L811" s="7"/>
      <c r="M811" s="7">
        <f t="shared" si="144"/>
        <v>49000</v>
      </c>
      <c r="N811" s="40">
        <f t="shared" si="140"/>
        <v>49000</v>
      </c>
      <c r="O811" s="41">
        <v>45505</v>
      </c>
      <c r="P811" s="1"/>
    </row>
    <row r="812" spans="1:16" ht="51" x14ac:dyDescent="0.25">
      <c r="A812" s="28">
        <v>665</v>
      </c>
      <c r="B812" s="1" t="s">
        <v>899</v>
      </c>
      <c r="C812" s="12" t="s">
        <v>904</v>
      </c>
      <c r="D812" s="1"/>
      <c r="E812" s="151" t="s">
        <v>905</v>
      </c>
      <c r="F812" s="137">
        <v>115500</v>
      </c>
      <c r="G812" s="12" t="s">
        <v>899</v>
      </c>
      <c r="H812" s="69">
        <f>10+5+10</f>
        <v>25</v>
      </c>
      <c r="I812" s="7">
        <v>4620</v>
      </c>
      <c r="J812" s="7">
        <f>+H812*I812</f>
        <v>115500</v>
      </c>
      <c r="K812" s="7">
        <v>0</v>
      </c>
      <c r="L812" s="7"/>
      <c r="M812" s="7">
        <f>+J812+K812</f>
        <v>115500</v>
      </c>
      <c r="N812" s="40">
        <f t="shared" si="140"/>
        <v>115500</v>
      </c>
      <c r="O812" s="41">
        <v>45505</v>
      </c>
      <c r="P812" s="1"/>
    </row>
    <row r="813" spans="1:16" ht="51" x14ac:dyDescent="0.25">
      <c r="A813" s="28">
        <v>666</v>
      </c>
      <c r="B813" s="1" t="s">
        <v>900</v>
      </c>
      <c r="C813" s="12" t="s">
        <v>904</v>
      </c>
      <c r="D813" s="1"/>
      <c r="E813" s="151" t="s">
        <v>905</v>
      </c>
      <c r="F813" s="137">
        <v>80850</v>
      </c>
      <c r="G813" s="12" t="s">
        <v>900</v>
      </c>
      <c r="H813" s="69">
        <f>10+5+10+5</f>
        <v>30</v>
      </c>
      <c r="I813" s="7">
        <v>2695</v>
      </c>
      <c r="J813" s="7">
        <f t="shared" ref="J813:J816" si="145">+H813*I813</f>
        <v>80850</v>
      </c>
      <c r="K813" s="7">
        <v>0</v>
      </c>
      <c r="L813" s="7"/>
      <c r="M813" s="7">
        <f t="shared" ref="M813:M816" si="146">+J813+K813</f>
        <v>80850</v>
      </c>
      <c r="N813" s="40">
        <f t="shared" si="140"/>
        <v>80850</v>
      </c>
      <c r="O813" s="41">
        <v>45505</v>
      </c>
      <c r="P813" s="1"/>
    </row>
    <row r="814" spans="1:16" ht="51" x14ac:dyDescent="0.25">
      <c r="A814" s="28">
        <v>667</v>
      </c>
      <c r="B814" s="1" t="s">
        <v>906</v>
      </c>
      <c r="C814" s="12" t="s">
        <v>904</v>
      </c>
      <c r="D814" s="1"/>
      <c r="E814" s="151" t="s">
        <v>905</v>
      </c>
      <c r="F814" s="137">
        <v>53900</v>
      </c>
      <c r="G814" s="12" t="s">
        <v>906</v>
      </c>
      <c r="H814" s="69">
        <f>10+5+5</f>
        <v>20</v>
      </c>
      <c r="I814" s="7">
        <v>2695</v>
      </c>
      <c r="J814" s="7">
        <f t="shared" si="145"/>
        <v>53900</v>
      </c>
      <c r="K814" s="7">
        <v>0</v>
      </c>
      <c r="L814" s="7"/>
      <c r="M814" s="7">
        <f t="shared" si="146"/>
        <v>53900</v>
      </c>
      <c r="N814" s="40">
        <f t="shared" si="140"/>
        <v>53900</v>
      </c>
      <c r="O814" s="41">
        <v>45505</v>
      </c>
      <c r="P814" s="1"/>
    </row>
    <row r="815" spans="1:16" ht="51" x14ac:dyDescent="0.25">
      <c r="A815" s="28">
        <v>668</v>
      </c>
      <c r="B815" s="1" t="s">
        <v>907</v>
      </c>
      <c r="C815" s="12" t="s">
        <v>904</v>
      </c>
      <c r="D815" s="1"/>
      <c r="E815" s="151" t="s">
        <v>905</v>
      </c>
      <c r="F815" s="137">
        <v>80850</v>
      </c>
      <c r="G815" s="12" t="s">
        <v>907</v>
      </c>
      <c r="H815" s="69">
        <f>10+10+5+5</f>
        <v>30</v>
      </c>
      <c r="I815" s="7">
        <v>2695</v>
      </c>
      <c r="J815" s="7">
        <f t="shared" si="145"/>
        <v>80850</v>
      </c>
      <c r="K815" s="7">
        <v>0</v>
      </c>
      <c r="L815" s="7"/>
      <c r="M815" s="7">
        <f t="shared" si="146"/>
        <v>80850</v>
      </c>
      <c r="N815" s="40">
        <f t="shared" si="140"/>
        <v>80850</v>
      </c>
      <c r="O815" s="41">
        <v>45505</v>
      </c>
      <c r="P815" s="1"/>
    </row>
    <row r="816" spans="1:16" ht="51" x14ac:dyDescent="0.25">
      <c r="A816" s="28">
        <v>669</v>
      </c>
      <c r="B816" s="1" t="s">
        <v>908</v>
      </c>
      <c r="C816" s="12" t="s">
        <v>904</v>
      </c>
      <c r="D816" s="1"/>
      <c r="E816" s="151" t="s">
        <v>905</v>
      </c>
      <c r="F816" s="137">
        <v>80850</v>
      </c>
      <c r="G816" s="12" t="s">
        <v>908</v>
      </c>
      <c r="H816" s="69">
        <f>10+10+5+5</f>
        <v>30</v>
      </c>
      <c r="I816" s="7">
        <v>2695</v>
      </c>
      <c r="J816" s="7">
        <f t="shared" si="145"/>
        <v>80850</v>
      </c>
      <c r="K816" s="7">
        <v>0</v>
      </c>
      <c r="L816" s="7"/>
      <c r="M816" s="7">
        <f t="shared" si="146"/>
        <v>80850</v>
      </c>
      <c r="N816" s="40">
        <f t="shared" si="140"/>
        <v>80850</v>
      </c>
      <c r="O816" s="41">
        <v>45505</v>
      </c>
      <c r="P816" s="1"/>
    </row>
    <row r="817" spans="1:16" ht="38.25" x14ac:dyDescent="0.25">
      <c r="A817" s="49">
        <v>670</v>
      </c>
      <c r="B817" s="51" t="s">
        <v>909</v>
      </c>
      <c r="C817" s="50" t="s">
        <v>910</v>
      </c>
      <c r="D817" s="51" t="s">
        <v>911</v>
      </c>
      <c r="E817" s="147"/>
      <c r="F817" s="140">
        <v>77200</v>
      </c>
      <c r="G817" s="50" t="s">
        <v>909</v>
      </c>
      <c r="H817" s="66">
        <v>6</v>
      </c>
      <c r="I817" s="53">
        <v>11200</v>
      </c>
      <c r="J817" s="53">
        <f>+H817*I817</f>
        <v>67200</v>
      </c>
      <c r="K817" s="53">
        <v>10000</v>
      </c>
      <c r="L817" s="53"/>
      <c r="M817" s="53">
        <f>+J817+K817</f>
        <v>77200</v>
      </c>
      <c r="N817" s="54">
        <f t="shared" si="140"/>
        <v>77200</v>
      </c>
      <c r="O817" s="55">
        <v>45505</v>
      </c>
      <c r="P817" s="51" t="s">
        <v>182</v>
      </c>
    </row>
    <row r="818" spans="1:16" ht="38.25" x14ac:dyDescent="0.25">
      <c r="A818" s="49">
        <v>671</v>
      </c>
      <c r="B818" s="51" t="s">
        <v>849</v>
      </c>
      <c r="C818" s="50" t="s">
        <v>910</v>
      </c>
      <c r="D818" s="51" t="s">
        <v>911</v>
      </c>
      <c r="E818" s="147"/>
      <c r="F818" s="140">
        <v>47800</v>
      </c>
      <c r="G818" s="50" t="s">
        <v>849</v>
      </c>
      <c r="H818" s="66">
        <v>6</v>
      </c>
      <c r="I818" s="53">
        <v>6300</v>
      </c>
      <c r="J818" s="53">
        <f>+H818*I818</f>
        <v>37800</v>
      </c>
      <c r="K818" s="53">
        <v>10000</v>
      </c>
      <c r="L818" s="53"/>
      <c r="M818" s="53">
        <f>+J818+K818</f>
        <v>47800</v>
      </c>
      <c r="N818" s="54">
        <f t="shared" si="140"/>
        <v>47800</v>
      </c>
      <c r="O818" s="55">
        <v>45505</v>
      </c>
      <c r="P818" s="51" t="s">
        <v>182</v>
      </c>
    </row>
    <row r="819" spans="1:16" x14ac:dyDescent="0.25">
      <c r="A819" s="28"/>
      <c r="B819" s="1"/>
      <c r="C819" s="508" t="s">
        <v>912</v>
      </c>
      <c r="D819" s="508"/>
      <c r="E819" s="508"/>
      <c r="F819" s="34">
        <v>40000</v>
      </c>
      <c r="G819" s="12"/>
      <c r="H819" s="69"/>
      <c r="I819" s="7"/>
      <c r="J819" s="7"/>
      <c r="K819" s="7"/>
      <c r="L819" s="7"/>
      <c r="M819" s="7">
        <v>40000</v>
      </c>
      <c r="N819" s="40">
        <f t="shared" si="140"/>
        <v>40000</v>
      </c>
      <c r="O819" s="41">
        <v>45505</v>
      </c>
      <c r="P819" s="1"/>
    </row>
    <row r="820" spans="1:16" ht="38.25" x14ac:dyDescent="0.25">
      <c r="A820" s="49">
        <v>672</v>
      </c>
      <c r="B820" s="51" t="s">
        <v>865</v>
      </c>
      <c r="C820" s="50" t="s">
        <v>913</v>
      </c>
      <c r="D820" s="51" t="s">
        <v>176</v>
      </c>
      <c r="E820" s="147" t="s">
        <v>914</v>
      </c>
      <c r="F820" s="140">
        <v>4465</v>
      </c>
      <c r="G820" s="50" t="s">
        <v>865</v>
      </c>
      <c r="H820" s="66">
        <v>1</v>
      </c>
      <c r="I820" s="53">
        <v>3465</v>
      </c>
      <c r="J820" s="53">
        <f>+H820*I820</f>
        <v>3465</v>
      </c>
      <c r="K820" s="53">
        <v>1000</v>
      </c>
      <c r="L820" s="53"/>
      <c r="M820" s="53">
        <f>+J820+K820</f>
        <v>4465</v>
      </c>
      <c r="N820" s="54">
        <f t="shared" si="140"/>
        <v>4465</v>
      </c>
      <c r="O820" s="55">
        <v>45505</v>
      </c>
      <c r="P820" s="51" t="s">
        <v>188</v>
      </c>
    </row>
    <row r="821" spans="1:16" ht="38.25" x14ac:dyDescent="0.25">
      <c r="A821" s="49">
        <v>673</v>
      </c>
      <c r="B821" s="152" t="s">
        <v>846</v>
      </c>
      <c r="C821" s="153" t="s">
        <v>915</v>
      </c>
      <c r="D821" s="154" t="s">
        <v>916</v>
      </c>
      <c r="E821" s="155" t="s">
        <v>917</v>
      </c>
      <c r="F821" s="156">
        <v>50400</v>
      </c>
      <c r="G821" s="153" t="s">
        <v>846</v>
      </c>
      <c r="H821" s="66">
        <v>3</v>
      </c>
      <c r="I821" s="53">
        <v>16800</v>
      </c>
      <c r="J821" s="53">
        <f>+H821*I821</f>
        <v>50400</v>
      </c>
      <c r="K821" s="53">
        <v>0</v>
      </c>
      <c r="L821" s="53"/>
      <c r="M821" s="53">
        <f>+J821+K821</f>
        <v>50400</v>
      </c>
      <c r="N821" s="54">
        <f t="shared" si="140"/>
        <v>50400</v>
      </c>
      <c r="O821" s="55">
        <v>45505</v>
      </c>
      <c r="P821" s="51" t="s">
        <v>188</v>
      </c>
    </row>
    <row r="822" spans="1:16" ht="38.25" x14ac:dyDescent="0.25">
      <c r="A822" s="49">
        <v>674</v>
      </c>
      <c r="B822" s="152" t="s">
        <v>847</v>
      </c>
      <c r="C822" s="153" t="s">
        <v>915</v>
      </c>
      <c r="D822" s="154" t="s">
        <v>916</v>
      </c>
      <c r="E822" s="155" t="s">
        <v>917</v>
      </c>
      <c r="F822" s="156">
        <v>50000</v>
      </c>
      <c r="G822" s="153" t="s">
        <v>847</v>
      </c>
      <c r="H822" s="66">
        <v>3</v>
      </c>
      <c r="I822" s="53">
        <v>14000</v>
      </c>
      <c r="J822" s="53">
        <f t="shared" ref="J822:J824" si="147">+H822*I822</f>
        <v>42000</v>
      </c>
      <c r="K822" s="53">
        <v>8000</v>
      </c>
      <c r="L822" s="53"/>
      <c r="M822" s="53">
        <f t="shared" ref="M822:M824" si="148">+J822+K822</f>
        <v>50000</v>
      </c>
      <c r="N822" s="54">
        <f t="shared" si="140"/>
        <v>50000</v>
      </c>
      <c r="O822" s="55">
        <v>45505</v>
      </c>
      <c r="P822" s="51" t="s">
        <v>188</v>
      </c>
    </row>
    <row r="823" spans="1:16" ht="38.25" x14ac:dyDescent="0.25">
      <c r="A823" s="49">
        <v>675</v>
      </c>
      <c r="B823" s="152" t="s">
        <v>377</v>
      </c>
      <c r="C823" s="153" t="s">
        <v>915</v>
      </c>
      <c r="D823" s="154" t="s">
        <v>916</v>
      </c>
      <c r="E823" s="155" t="s">
        <v>917</v>
      </c>
      <c r="F823" s="156">
        <v>41600</v>
      </c>
      <c r="G823" s="153" t="s">
        <v>377</v>
      </c>
      <c r="H823" s="66">
        <v>3</v>
      </c>
      <c r="I823" s="53">
        <v>11200</v>
      </c>
      <c r="J823" s="53">
        <f t="shared" si="147"/>
        <v>33600</v>
      </c>
      <c r="K823" s="53">
        <v>8000</v>
      </c>
      <c r="L823" s="53"/>
      <c r="M823" s="53">
        <f t="shared" si="148"/>
        <v>41600</v>
      </c>
      <c r="N823" s="54">
        <f t="shared" si="140"/>
        <v>41600</v>
      </c>
      <c r="O823" s="55">
        <v>45505</v>
      </c>
      <c r="P823" s="51" t="s">
        <v>188</v>
      </c>
    </row>
    <row r="824" spans="1:16" ht="38.25" x14ac:dyDescent="0.25">
      <c r="A824" s="49">
        <v>676</v>
      </c>
      <c r="B824" s="152" t="s">
        <v>866</v>
      </c>
      <c r="C824" s="153" t="s">
        <v>915</v>
      </c>
      <c r="D824" s="154" t="s">
        <v>916</v>
      </c>
      <c r="E824" s="155" t="s">
        <v>917</v>
      </c>
      <c r="F824" s="156">
        <v>18900</v>
      </c>
      <c r="G824" s="153" t="s">
        <v>866</v>
      </c>
      <c r="H824" s="66">
        <v>3</v>
      </c>
      <c r="I824" s="53">
        <v>6300</v>
      </c>
      <c r="J824" s="53">
        <f t="shared" si="147"/>
        <v>18900</v>
      </c>
      <c r="K824" s="53">
        <v>0</v>
      </c>
      <c r="L824" s="53"/>
      <c r="M824" s="53">
        <f t="shared" si="148"/>
        <v>18900</v>
      </c>
      <c r="N824" s="54">
        <f t="shared" si="140"/>
        <v>18900</v>
      </c>
      <c r="O824" s="55">
        <v>45505</v>
      </c>
      <c r="P824" s="51" t="s">
        <v>188</v>
      </c>
    </row>
    <row r="825" spans="1:16" ht="38.25" x14ac:dyDescent="0.25">
      <c r="A825" s="28">
        <v>677</v>
      </c>
      <c r="B825" s="157" t="s">
        <v>846</v>
      </c>
      <c r="C825" s="158" t="s">
        <v>918</v>
      </c>
      <c r="D825" s="159" t="s">
        <v>919</v>
      </c>
      <c r="E825" s="160" t="s">
        <v>920</v>
      </c>
      <c r="F825" s="161">
        <v>33600</v>
      </c>
      <c r="G825" s="158" t="s">
        <v>846</v>
      </c>
      <c r="H825" s="69">
        <v>2</v>
      </c>
      <c r="I825" s="7">
        <v>16800</v>
      </c>
      <c r="J825" s="7">
        <f>+H825*I825</f>
        <v>33600</v>
      </c>
      <c r="K825" s="7">
        <v>0</v>
      </c>
      <c r="L825" s="7"/>
      <c r="M825" s="7">
        <f>+J825+K825</f>
        <v>33600</v>
      </c>
      <c r="N825" s="40">
        <f t="shared" si="140"/>
        <v>33600</v>
      </c>
      <c r="O825" s="41">
        <v>45505</v>
      </c>
      <c r="P825" s="1"/>
    </row>
    <row r="826" spans="1:16" ht="38.25" x14ac:dyDescent="0.25">
      <c r="A826" s="28">
        <v>678</v>
      </c>
      <c r="B826" s="157" t="s">
        <v>866</v>
      </c>
      <c r="C826" s="158" t="s">
        <v>918</v>
      </c>
      <c r="D826" s="159" t="s">
        <v>919</v>
      </c>
      <c r="E826" s="160" t="s">
        <v>920</v>
      </c>
      <c r="F826" s="161">
        <v>12600</v>
      </c>
      <c r="G826" s="158" t="s">
        <v>866</v>
      </c>
      <c r="H826" s="69">
        <v>2</v>
      </c>
      <c r="I826" s="7">
        <v>6300</v>
      </c>
      <c r="J826" s="7">
        <f t="shared" ref="J826" si="149">+H826*I826</f>
        <v>12600</v>
      </c>
      <c r="K826" s="7">
        <v>0</v>
      </c>
      <c r="L826" s="7"/>
      <c r="M826" s="7">
        <f>+J826+K826</f>
        <v>12600</v>
      </c>
      <c r="N826" s="40">
        <f t="shared" si="140"/>
        <v>12600</v>
      </c>
      <c r="O826" s="41">
        <v>45505</v>
      </c>
      <c r="P826" s="1"/>
    </row>
    <row r="827" spans="1:16" ht="38.25" x14ac:dyDescent="0.25">
      <c r="A827" s="28">
        <v>679</v>
      </c>
      <c r="B827" s="157" t="s">
        <v>391</v>
      </c>
      <c r="C827" s="158" t="s">
        <v>921</v>
      </c>
      <c r="D827" s="159" t="s">
        <v>186</v>
      </c>
      <c r="E827" s="160" t="s">
        <v>922</v>
      </c>
      <c r="F827" s="161">
        <v>10000</v>
      </c>
      <c r="G827" s="158" t="s">
        <v>391</v>
      </c>
      <c r="H827" s="69"/>
      <c r="I827" s="7"/>
      <c r="J827" s="7"/>
      <c r="K827" s="7">
        <v>10000</v>
      </c>
      <c r="L827" s="7"/>
      <c r="M827" s="7">
        <v>10000</v>
      </c>
      <c r="N827" s="40">
        <f t="shared" si="140"/>
        <v>10000</v>
      </c>
      <c r="O827" s="41">
        <v>45505</v>
      </c>
      <c r="P827" s="1"/>
    </row>
    <row r="828" spans="1:16" ht="38.25" x14ac:dyDescent="0.25">
      <c r="A828" s="49">
        <v>680</v>
      </c>
      <c r="B828" s="51" t="s">
        <v>865</v>
      </c>
      <c r="C828" s="50" t="s">
        <v>923</v>
      </c>
      <c r="D828" s="51" t="s">
        <v>924</v>
      </c>
      <c r="E828" s="147" t="s">
        <v>925</v>
      </c>
      <c r="F828" s="140">
        <v>2810</v>
      </c>
      <c r="G828" s="50" t="s">
        <v>865</v>
      </c>
      <c r="H828" s="66">
        <v>1</v>
      </c>
      <c r="I828" s="53">
        <v>2310</v>
      </c>
      <c r="J828" s="53">
        <f>+H828*I828</f>
        <v>2310</v>
      </c>
      <c r="K828" s="53">
        <v>500</v>
      </c>
      <c r="L828" s="53"/>
      <c r="M828" s="53">
        <f>+J828+K828</f>
        <v>2810</v>
      </c>
      <c r="N828" s="54">
        <f t="shared" si="140"/>
        <v>2810</v>
      </c>
      <c r="O828" s="55">
        <v>45505</v>
      </c>
      <c r="P828" s="51" t="s">
        <v>188</v>
      </c>
    </row>
    <row r="829" spans="1:16" ht="38.25" x14ac:dyDescent="0.25">
      <c r="A829" s="49">
        <v>681</v>
      </c>
      <c r="B829" s="51" t="s">
        <v>865</v>
      </c>
      <c r="C829" s="50" t="s">
        <v>923</v>
      </c>
      <c r="D829" s="51" t="s">
        <v>176</v>
      </c>
      <c r="E829" s="147" t="s">
        <v>926</v>
      </c>
      <c r="F829" s="140">
        <v>4465</v>
      </c>
      <c r="G829" s="50" t="s">
        <v>865</v>
      </c>
      <c r="H829" s="66">
        <v>1</v>
      </c>
      <c r="I829" s="53">
        <v>3465</v>
      </c>
      <c r="J829" s="53">
        <f t="shared" ref="J829" si="150">+H829*I829</f>
        <v>3465</v>
      </c>
      <c r="K829" s="53">
        <v>1000</v>
      </c>
      <c r="L829" s="53"/>
      <c r="M829" s="53">
        <f>+J829+K829</f>
        <v>4465</v>
      </c>
      <c r="N829" s="54">
        <f t="shared" si="140"/>
        <v>4465</v>
      </c>
      <c r="O829" s="55">
        <v>45505</v>
      </c>
      <c r="P829" s="51" t="s">
        <v>188</v>
      </c>
    </row>
    <row r="830" spans="1:16" ht="38.25" x14ac:dyDescent="0.25">
      <c r="A830" s="49">
        <v>682</v>
      </c>
      <c r="B830" s="51" t="s">
        <v>927</v>
      </c>
      <c r="C830" s="50" t="s">
        <v>928</v>
      </c>
      <c r="D830" s="51" t="s">
        <v>176</v>
      </c>
      <c r="E830" s="147">
        <v>45416</v>
      </c>
      <c r="F830" s="140">
        <v>7160</v>
      </c>
      <c r="G830" s="50" t="s">
        <v>927</v>
      </c>
      <c r="H830" s="66">
        <v>1</v>
      </c>
      <c r="I830" s="53">
        <v>6160</v>
      </c>
      <c r="J830" s="53">
        <f>+H830*I830</f>
        <v>6160</v>
      </c>
      <c r="K830" s="53">
        <v>1000</v>
      </c>
      <c r="L830" s="53"/>
      <c r="M830" s="53">
        <f>+J830+K830</f>
        <v>7160</v>
      </c>
      <c r="N830" s="54">
        <f t="shared" si="140"/>
        <v>7160</v>
      </c>
      <c r="O830" s="55">
        <v>45505</v>
      </c>
      <c r="P830" s="51" t="s">
        <v>188</v>
      </c>
    </row>
    <row r="831" spans="1:16" ht="25.5" x14ac:dyDescent="0.25">
      <c r="A831" s="49">
        <v>683</v>
      </c>
      <c r="B831" s="51" t="s">
        <v>929</v>
      </c>
      <c r="C831" s="50" t="s">
        <v>930</v>
      </c>
      <c r="D831" s="51" t="s">
        <v>931</v>
      </c>
      <c r="E831" s="147" t="s">
        <v>932</v>
      </c>
      <c r="F831" s="140">
        <v>32050</v>
      </c>
      <c r="G831" s="50" t="s">
        <v>929</v>
      </c>
      <c r="H831" s="66">
        <v>14</v>
      </c>
      <c r="I831" s="53">
        <v>1575</v>
      </c>
      <c r="J831" s="53">
        <f>+H831*I831</f>
        <v>22050</v>
      </c>
      <c r="K831" s="53">
        <v>10000</v>
      </c>
      <c r="L831" s="53"/>
      <c r="M831" s="53">
        <f>+J831+K831</f>
        <v>32050</v>
      </c>
      <c r="N831" s="54">
        <f t="shared" si="140"/>
        <v>32050</v>
      </c>
      <c r="O831" s="55">
        <v>45505</v>
      </c>
      <c r="P831" s="51" t="s">
        <v>188</v>
      </c>
    </row>
    <row r="832" spans="1:16" x14ac:dyDescent="0.25">
      <c r="A832" s="162"/>
      <c r="B832" s="509" t="s">
        <v>117</v>
      </c>
      <c r="C832" s="509"/>
      <c r="D832" s="509"/>
      <c r="E832" s="509"/>
      <c r="F832" s="163">
        <v>1660990</v>
      </c>
      <c r="G832" s="164"/>
      <c r="H832" s="69"/>
      <c r="I832" s="7"/>
      <c r="J832" s="7"/>
      <c r="K832" s="7"/>
      <c r="L832" s="7"/>
      <c r="M832" s="10">
        <f>SUM(M788:M831)</f>
        <v>1660990</v>
      </c>
      <c r="N832" s="59">
        <f t="shared" si="140"/>
        <v>1660990</v>
      </c>
      <c r="O832" s="41"/>
      <c r="P832" s="1"/>
    </row>
    <row r="833" spans="1:16" x14ac:dyDescent="0.25">
      <c r="A833" s="162"/>
      <c r="B833" s="455" t="s">
        <v>933</v>
      </c>
      <c r="C833" s="455"/>
      <c r="D833" s="455"/>
      <c r="E833" s="455"/>
      <c r="F833" s="24">
        <f>F832+F786</f>
        <v>3576310</v>
      </c>
      <c r="G833" s="30"/>
      <c r="H833" s="165"/>
      <c r="I833" s="10"/>
      <c r="J833" s="10"/>
      <c r="K833" s="10"/>
      <c r="L833" s="10"/>
      <c r="M833" s="32">
        <f>M832+M786</f>
        <v>3576310</v>
      </c>
      <c r="N833" s="40"/>
      <c r="O833" s="41"/>
      <c r="P833" s="112"/>
    </row>
    <row r="834" spans="1:16" x14ac:dyDescent="0.25">
      <c r="A834" s="1"/>
      <c r="B834" s="1"/>
      <c r="C834" s="1"/>
      <c r="D834" s="1"/>
      <c r="E834" s="12"/>
      <c r="F834" s="22"/>
      <c r="G834" s="12"/>
      <c r="H834" s="1"/>
      <c r="I834" s="7"/>
      <c r="J834" s="7"/>
      <c r="K834" s="7"/>
      <c r="L834" s="7"/>
      <c r="M834" s="7"/>
      <c r="N834" s="1"/>
      <c r="O834" s="1"/>
      <c r="P834" s="1"/>
    </row>
    <row r="835" spans="1:16" ht="15" x14ac:dyDescent="0.25">
      <c r="A835" s="510" t="s">
        <v>934</v>
      </c>
      <c r="B835" s="510"/>
      <c r="C835" s="510"/>
      <c r="D835" s="510"/>
      <c r="E835" s="510"/>
      <c r="F835" s="510"/>
      <c r="G835" s="510"/>
      <c r="H835" s="510"/>
      <c r="I835" s="510"/>
      <c r="J835" s="510"/>
      <c r="K835" s="510"/>
      <c r="L835" s="510"/>
      <c r="M835" s="510"/>
      <c r="N835" s="510"/>
      <c r="O835" s="510"/>
      <c r="P835" s="510"/>
    </row>
    <row r="836" spans="1:16" x14ac:dyDescent="0.25">
      <c r="A836" s="482" t="s">
        <v>106</v>
      </c>
      <c r="B836" s="482" t="s">
        <v>107</v>
      </c>
      <c r="C836" s="482" t="s">
        <v>158</v>
      </c>
      <c r="D836" s="482" t="s">
        <v>109</v>
      </c>
      <c r="E836" s="519" t="s">
        <v>741</v>
      </c>
      <c r="F836" s="520" t="s">
        <v>111</v>
      </c>
      <c r="G836" s="521" t="s">
        <v>829</v>
      </c>
      <c r="H836" s="482" t="s">
        <v>113</v>
      </c>
      <c r="I836" s="482"/>
      <c r="J836" s="482"/>
      <c r="K836" s="482"/>
      <c r="L836" s="482"/>
      <c r="M836" s="521" t="s">
        <v>114</v>
      </c>
      <c r="N836" s="482" t="s">
        <v>159</v>
      </c>
      <c r="O836" s="522" t="s">
        <v>160</v>
      </c>
      <c r="P836" s="482" t="s">
        <v>161</v>
      </c>
    </row>
    <row r="837" spans="1:16" ht="25.5" x14ac:dyDescent="0.25">
      <c r="A837" s="482"/>
      <c r="B837" s="482"/>
      <c r="C837" s="482"/>
      <c r="D837" s="482"/>
      <c r="E837" s="519"/>
      <c r="F837" s="520"/>
      <c r="G837" s="521"/>
      <c r="H837" s="166" t="s">
        <v>115</v>
      </c>
      <c r="I837" s="44" t="s">
        <v>116</v>
      </c>
      <c r="J837" s="44" t="s">
        <v>117</v>
      </c>
      <c r="K837" s="44" t="s">
        <v>935</v>
      </c>
      <c r="L837" s="44" t="s">
        <v>118</v>
      </c>
      <c r="M837" s="521"/>
      <c r="N837" s="482"/>
      <c r="O837" s="522"/>
      <c r="P837" s="482"/>
    </row>
    <row r="838" spans="1:16" x14ac:dyDescent="0.25">
      <c r="A838" s="48">
        <v>684</v>
      </c>
      <c r="B838" s="9" t="s">
        <v>936</v>
      </c>
      <c r="C838" s="28" t="s">
        <v>937</v>
      </c>
      <c r="D838" s="9" t="s">
        <v>176</v>
      </c>
      <c r="E838" s="167" t="s">
        <v>938</v>
      </c>
      <c r="F838" s="168">
        <v>28000</v>
      </c>
      <c r="G838" s="28" t="s">
        <v>936</v>
      </c>
      <c r="H838" s="169">
        <v>2</v>
      </c>
      <c r="I838" s="170">
        <v>14000</v>
      </c>
      <c r="J838" s="170">
        <f t="shared" ref="J838:J878" si="151">I838*H838</f>
        <v>28000</v>
      </c>
      <c r="K838" s="170">
        <v>0</v>
      </c>
      <c r="L838" s="170">
        <v>0</v>
      </c>
      <c r="M838" s="170">
        <f t="shared" ref="M838:M878" si="152">J838+K838+L838</f>
        <v>28000</v>
      </c>
      <c r="N838" s="171">
        <f>M838</f>
        <v>28000</v>
      </c>
      <c r="O838" s="172">
        <v>45444</v>
      </c>
      <c r="P838" s="9"/>
    </row>
    <row r="839" spans="1:16" x14ac:dyDescent="0.25">
      <c r="A839" s="28">
        <v>685</v>
      </c>
      <c r="B839" s="9" t="s">
        <v>939</v>
      </c>
      <c r="C839" s="28" t="s">
        <v>937</v>
      </c>
      <c r="D839" s="9" t="s">
        <v>176</v>
      </c>
      <c r="E839" s="167" t="s">
        <v>938</v>
      </c>
      <c r="F839" s="168">
        <v>22400</v>
      </c>
      <c r="G839" s="28" t="s">
        <v>939</v>
      </c>
      <c r="H839" s="169">
        <v>2</v>
      </c>
      <c r="I839" s="170">
        <v>11200</v>
      </c>
      <c r="J839" s="170">
        <f t="shared" si="151"/>
        <v>22400</v>
      </c>
      <c r="K839" s="170">
        <v>0</v>
      </c>
      <c r="L839" s="170">
        <v>0</v>
      </c>
      <c r="M839" s="170">
        <f t="shared" si="152"/>
        <v>22400</v>
      </c>
      <c r="N839" s="171">
        <f t="shared" ref="N839:N878" si="153">M839</f>
        <v>22400</v>
      </c>
      <c r="O839" s="172">
        <v>45444</v>
      </c>
      <c r="P839" s="9"/>
    </row>
    <row r="840" spans="1:16" ht="25.5" x14ac:dyDescent="0.25">
      <c r="A840" s="28">
        <v>686</v>
      </c>
      <c r="B840" s="9" t="s">
        <v>940</v>
      </c>
      <c r="C840" s="28" t="s">
        <v>937</v>
      </c>
      <c r="D840" s="9" t="s">
        <v>176</v>
      </c>
      <c r="E840" s="167" t="s">
        <v>938</v>
      </c>
      <c r="F840" s="168">
        <v>12600</v>
      </c>
      <c r="G840" s="28" t="s">
        <v>940</v>
      </c>
      <c r="H840" s="169">
        <v>2</v>
      </c>
      <c r="I840" s="170">
        <v>6300</v>
      </c>
      <c r="J840" s="170">
        <f t="shared" si="151"/>
        <v>12600</v>
      </c>
      <c r="K840" s="170">
        <v>0</v>
      </c>
      <c r="L840" s="170">
        <v>0</v>
      </c>
      <c r="M840" s="170">
        <f t="shared" si="152"/>
        <v>12600</v>
      </c>
      <c r="N840" s="171">
        <f t="shared" si="153"/>
        <v>12600</v>
      </c>
      <c r="O840" s="172">
        <v>45444</v>
      </c>
      <c r="P840" s="9"/>
    </row>
    <row r="841" spans="1:16" x14ac:dyDescent="0.25">
      <c r="A841" s="56">
        <v>687</v>
      </c>
      <c r="B841" s="94" t="s">
        <v>415</v>
      </c>
      <c r="C841" s="49" t="s">
        <v>941</v>
      </c>
      <c r="D841" s="94" t="s">
        <v>176</v>
      </c>
      <c r="E841" s="173" t="s">
        <v>942</v>
      </c>
      <c r="F841" s="174">
        <v>6300</v>
      </c>
      <c r="G841" s="49" t="s">
        <v>415</v>
      </c>
      <c r="H841" s="175">
        <v>1</v>
      </c>
      <c r="I841" s="176">
        <v>6300</v>
      </c>
      <c r="J841" s="176">
        <f t="shared" si="151"/>
        <v>6300</v>
      </c>
      <c r="K841" s="176">
        <v>0</v>
      </c>
      <c r="L841" s="176">
        <v>0</v>
      </c>
      <c r="M841" s="176">
        <f t="shared" si="152"/>
        <v>6300</v>
      </c>
      <c r="N841" s="177">
        <f t="shared" si="153"/>
        <v>6300</v>
      </c>
      <c r="O841" s="178">
        <v>45444</v>
      </c>
      <c r="P841" s="94" t="s">
        <v>943</v>
      </c>
    </row>
    <row r="842" spans="1:16" ht="25.5" x14ac:dyDescent="0.25">
      <c r="A842" s="49">
        <v>688</v>
      </c>
      <c r="B842" s="94" t="s">
        <v>944</v>
      </c>
      <c r="C842" s="49" t="s">
        <v>945</v>
      </c>
      <c r="D842" s="94" t="s">
        <v>176</v>
      </c>
      <c r="E842" s="173" t="s">
        <v>946</v>
      </c>
      <c r="F842" s="174">
        <v>16800</v>
      </c>
      <c r="G842" s="49" t="s">
        <v>944</v>
      </c>
      <c r="H842" s="175">
        <v>1</v>
      </c>
      <c r="I842" s="176">
        <v>16800</v>
      </c>
      <c r="J842" s="176">
        <f t="shared" si="151"/>
        <v>16800</v>
      </c>
      <c r="K842" s="176">
        <v>0</v>
      </c>
      <c r="L842" s="176">
        <v>0</v>
      </c>
      <c r="M842" s="176">
        <f t="shared" si="152"/>
        <v>16800</v>
      </c>
      <c r="N842" s="177">
        <f t="shared" si="153"/>
        <v>16800</v>
      </c>
      <c r="O842" s="178">
        <v>45444</v>
      </c>
      <c r="P842" s="94" t="s">
        <v>943</v>
      </c>
    </row>
    <row r="843" spans="1:16" ht="25.5" x14ac:dyDescent="0.25">
      <c r="A843" s="56">
        <v>689</v>
      </c>
      <c r="B843" s="94" t="s">
        <v>947</v>
      </c>
      <c r="C843" s="49" t="s">
        <v>945</v>
      </c>
      <c r="D843" s="94" t="s">
        <v>176</v>
      </c>
      <c r="E843" s="173" t="s">
        <v>946</v>
      </c>
      <c r="F843" s="174">
        <v>26875</v>
      </c>
      <c r="G843" s="49" t="s">
        <v>947</v>
      </c>
      <c r="H843" s="175">
        <v>1</v>
      </c>
      <c r="I843" s="176">
        <v>16800</v>
      </c>
      <c r="J843" s="176">
        <f t="shared" si="151"/>
        <v>16800</v>
      </c>
      <c r="K843" s="176">
        <v>0</v>
      </c>
      <c r="L843" s="176">
        <v>10075</v>
      </c>
      <c r="M843" s="176">
        <f t="shared" si="152"/>
        <v>26875</v>
      </c>
      <c r="N843" s="177">
        <f t="shared" si="153"/>
        <v>26875</v>
      </c>
      <c r="O843" s="178">
        <v>45444</v>
      </c>
      <c r="P843" s="94" t="s">
        <v>943</v>
      </c>
    </row>
    <row r="844" spans="1:16" x14ac:dyDescent="0.25">
      <c r="A844" s="49">
        <v>690</v>
      </c>
      <c r="B844" s="94" t="s">
        <v>948</v>
      </c>
      <c r="C844" s="49" t="s">
        <v>945</v>
      </c>
      <c r="D844" s="94" t="s">
        <v>176</v>
      </c>
      <c r="E844" s="173" t="s">
        <v>946</v>
      </c>
      <c r="F844" s="174">
        <v>6300</v>
      </c>
      <c r="G844" s="49" t="s">
        <v>948</v>
      </c>
      <c r="H844" s="175">
        <v>1</v>
      </c>
      <c r="I844" s="176">
        <v>6300</v>
      </c>
      <c r="J844" s="176">
        <f t="shared" si="151"/>
        <v>6300</v>
      </c>
      <c r="K844" s="176">
        <v>0</v>
      </c>
      <c r="L844" s="176">
        <v>0</v>
      </c>
      <c r="M844" s="176">
        <f t="shared" si="152"/>
        <v>6300</v>
      </c>
      <c r="N844" s="177">
        <f t="shared" si="153"/>
        <v>6300</v>
      </c>
      <c r="O844" s="178">
        <v>45444</v>
      </c>
      <c r="P844" s="94" t="s">
        <v>943</v>
      </c>
    </row>
    <row r="845" spans="1:16" ht="25.5" x14ac:dyDescent="0.25">
      <c r="A845" s="56">
        <v>691</v>
      </c>
      <c r="B845" s="94" t="s">
        <v>949</v>
      </c>
      <c r="C845" s="49" t="s">
        <v>945</v>
      </c>
      <c r="D845" s="94" t="s">
        <v>176</v>
      </c>
      <c r="E845" s="173" t="s">
        <v>946</v>
      </c>
      <c r="F845" s="174">
        <v>6300</v>
      </c>
      <c r="G845" s="49" t="s">
        <v>949</v>
      </c>
      <c r="H845" s="175">
        <v>1</v>
      </c>
      <c r="I845" s="176">
        <v>6300</v>
      </c>
      <c r="J845" s="176">
        <f t="shared" si="151"/>
        <v>6300</v>
      </c>
      <c r="K845" s="176">
        <v>0</v>
      </c>
      <c r="L845" s="176">
        <v>0</v>
      </c>
      <c r="M845" s="176">
        <f t="shared" si="152"/>
        <v>6300</v>
      </c>
      <c r="N845" s="177">
        <f t="shared" si="153"/>
        <v>6300</v>
      </c>
      <c r="O845" s="178">
        <v>45444</v>
      </c>
      <c r="P845" s="94" t="s">
        <v>943</v>
      </c>
    </row>
    <row r="846" spans="1:16" ht="25.5" x14ac:dyDescent="0.25">
      <c r="A846" s="49">
        <v>692</v>
      </c>
      <c r="B846" s="94" t="s">
        <v>950</v>
      </c>
      <c r="C846" s="49" t="s">
        <v>951</v>
      </c>
      <c r="D846" s="94" t="s">
        <v>176</v>
      </c>
      <c r="E846" s="179">
        <v>44996</v>
      </c>
      <c r="F846" s="174">
        <v>6160</v>
      </c>
      <c r="G846" s="49" t="s">
        <v>950</v>
      </c>
      <c r="H846" s="175">
        <v>1</v>
      </c>
      <c r="I846" s="176">
        <v>6160</v>
      </c>
      <c r="J846" s="176">
        <f t="shared" si="151"/>
        <v>6160</v>
      </c>
      <c r="K846" s="176">
        <v>0</v>
      </c>
      <c r="L846" s="176">
        <v>0</v>
      </c>
      <c r="M846" s="176">
        <f t="shared" si="152"/>
        <v>6160</v>
      </c>
      <c r="N846" s="177">
        <f t="shared" si="153"/>
        <v>6160</v>
      </c>
      <c r="O846" s="178">
        <v>45444</v>
      </c>
      <c r="P846" s="94" t="s">
        <v>943</v>
      </c>
    </row>
    <row r="847" spans="1:16" ht="25.5" x14ac:dyDescent="0.25">
      <c r="A847" s="56">
        <v>693</v>
      </c>
      <c r="B847" s="94" t="s">
        <v>952</v>
      </c>
      <c r="C847" s="49" t="s">
        <v>951</v>
      </c>
      <c r="D847" s="94" t="s">
        <v>176</v>
      </c>
      <c r="E847" s="179">
        <v>44996</v>
      </c>
      <c r="F847" s="174">
        <v>3465</v>
      </c>
      <c r="G847" s="49" t="s">
        <v>952</v>
      </c>
      <c r="H847" s="175">
        <v>1</v>
      </c>
      <c r="I847" s="176">
        <v>3465</v>
      </c>
      <c r="J847" s="176">
        <f t="shared" si="151"/>
        <v>3465</v>
      </c>
      <c r="K847" s="176">
        <v>0</v>
      </c>
      <c r="L847" s="176">
        <v>0</v>
      </c>
      <c r="M847" s="176">
        <f t="shared" si="152"/>
        <v>3465</v>
      </c>
      <c r="N847" s="177">
        <f t="shared" si="153"/>
        <v>3465</v>
      </c>
      <c r="O847" s="178">
        <v>45444</v>
      </c>
      <c r="P847" s="94" t="s">
        <v>943</v>
      </c>
    </row>
    <row r="848" spans="1:16" ht="25.5" x14ac:dyDescent="0.25">
      <c r="A848" s="49">
        <v>694</v>
      </c>
      <c r="B848" s="94" t="s">
        <v>953</v>
      </c>
      <c r="C848" s="49" t="s">
        <v>954</v>
      </c>
      <c r="D848" s="94" t="s">
        <v>180</v>
      </c>
      <c r="E848" s="173" t="s">
        <v>955</v>
      </c>
      <c r="F848" s="174">
        <v>67800</v>
      </c>
      <c r="G848" s="49" t="s">
        <v>953</v>
      </c>
      <c r="H848" s="94">
        <v>6</v>
      </c>
      <c r="I848" s="176">
        <v>6300</v>
      </c>
      <c r="J848" s="176">
        <f t="shared" si="151"/>
        <v>37800</v>
      </c>
      <c r="K848" s="176">
        <v>20000</v>
      </c>
      <c r="L848" s="176">
        <v>10000</v>
      </c>
      <c r="M848" s="176">
        <f t="shared" si="152"/>
        <v>67800</v>
      </c>
      <c r="N848" s="177">
        <f t="shared" si="153"/>
        <v>67800</v>
      </c>
      <c r="O848" s="178">
        <v>45444</v>
      </c>
      <c r="P848" s="94" t="s">
        <v>956</v>
      </c>
    </row>
    <row r="849" spans="1:16" ht="25.5" x14ac:dyDescent="0.25">
      <c r="A849" s="56">
        <v>695</v>
      </c>
      <c r="B849" s="94" t="s">
        <v>957</v>
      </c>
      <c r="C849" s="49" t="s">
        <v>958</v>
      </c>
      <c r="D849" s="94" t="s">
        <v>959</v>
      </c>
      <c r="E849" s="173" t="s">
        <v>960</v>
      </c>
      <c r="F849" s="174">
        <v>58000</v>
      </c>
      <c r="G849" s="49" t="s">
        <v>957</v>
      </c>
      <c r="H849" s="175">
        <v>4</v>
      </c>
      <c r="I849" s="176">
        <v>14000</v>
      </c>
      <c r="J849" s="176">
        <f t="shared" si="151"/>
        <v>56000</v>
      </c>
      <c r="K849" s="176">
        <v>2000</v>
      </c>
      <c r="L849" s="176"/>
      <c r="M849" s="176">
        <f t="shared" si="152"/>
        <v>58000</v>
      </c>
      <c r="N849" s="177">
        <f t="shared" si="153"/>
        <v>58000</v>
      </c>
      <c r="O849" s="178">
        <v>45444</v>
      </c>
      <c r="P849" s="94" t="s">
        <v>943</v>
      </c>
    </row>
    <row r="850" spans="1:16" ht="25.5" x14ac:dyDescent="0.25">
      <c r="A850" s="48">
        <v>696</v>
      </c>
      <c r="B850" s="9" t="s">
        <v>947</v>
      </c>
      <c r="C850" s="28" t="s">
        <v>961</v>
      </c>
      <c r="D850" s="9" t="s">
        <v>176</v>
      </c>
      <c r="E850" s="167" t="s">
        <v>962</v>
      </c>
      <c r="F850" s="168">
        <v>33600</v>
      </c>
      <c r="G850" s="28" t="s">
        <v>947</v>
      </c>
      <c r="H850" s="9">
        <v>2</v>
      </c>
      <c r="I850" s="170">
        <v>16800</v>
      </c>
      <c r="J850" s="170">
        <f t="shared" si="151"/>
        <v>33600</v>
      </c>
      <c r="K850" s="170">
        <v>0</v>
      </c>
      <c r="L850" s="170"/>
      <c r="M850" s="170">
        <f t="shared" si="152"/>
        <v>33600</v>
      </c>
      <c r="N850" s="171">
        <f t="shared" si="153"/>
        <v>33600</v>
      </c>
      <c r="O850" s="172">
        <v>45444</v>
      </c>
      <c r="P850" s="9"/>
    </row>
    <row r="851" spans="1:16" x14ac:dyDescent="0.25">
      <c r="A851" s="28">
        <v>697</v>
      </c>
      <c r="B851" s="9" t="s">
        <v>939</v>
      </c>
      <c r="C851" s="28" t="s">
        <v>961</v>
      </c>
      <c r="D851" s="9" t="s">
        <v>176</v>
      </c>
      <c r="E851" s="167" t="s">
        <v>962</v>
      </c>
      <c r="F851" s="168">
        <v>22400</v>
      </c>
      <c r="G851" s="28" t="s">
        <v>939</v>
      </c>
      <c r="H851" s="9">
        <v>2</v>
      </c>
      <c r="I851" s="170">
        <v>11200</v>
      </c>
      <c r="J851" s="170">
        <f t="shared" si="151"/>
        <v>22400</v>
      </c>
      <c r="K851" s="170">
        <v>0</v>
      </c>
      <c r="L851" s="170"/>
      <c r="M851" s="170">
        <f t="shared" si="152"/>
        <v>22400</v>
      </c>
      <c r="N851" s="171">
        <f t="shared" si="153"/>
        <v>22400</v>
      </c>
      <c r="O851" s="172">
        <v>45444</v>
      </c>
      <c r="P851" s="9"/>
    </row>
    <row r="852" spans="1:16" x14ac:dyDescent="0.25">
      <c r="A852" s="48">
        <v>698</v>
      </c>
      <c r="B852" s="9" t="s">
        <v>936</v>
      </c>
      <c r="C852" s="28" t="s">
        <v>961</v>
      </c>
      <c r="D852" s="9" t="s">
        <v>176</v>
      </c>
      <c r="E852" s="167" t="s">
        <v>962</v>
      </c>
      <c r="F852" s="168">
        <v>28000</v>
      </c>
      <c r="G852" s="28" t="s">
        <v>936</v>
      </c>
      <c r="H852" s="9">
        <v>2</v>
      </c>
      <c r="I852" s="170">
        <v>14000</v>
      </c>
      <c r="J852" s="170">
        <f t="shared" si="151"/>
        <v>28000</v>
      </c>
      <c r="K852" s="170">
        <v>0</v>
      </c>
      <c r="L852" s="170"/>
      <c r="M852" s="170">
        <f t="shared" si="152"/>
        <v>28000</v>
      </c>
      <c r="N852" s="171">
        <f t="shared" si="153"/>
        <v>28000</v>
      </c>
      <c r="O852" s="172">
        <v>45444</v>
      </c>
      <c r="P852" s="9"/>
    </row>
    <row r="853" spans="1:16" ht="25.5" x14ac:dyDescent="0.25">
      <c r="A853" s="28">
        <v>699</v>
      </c>
      <c r="B853" s="9" t="s">
        <v>270</v>
      </c>
      <c r="C853" s="28" t="s">
        <v>961</v>
      </c>
      <c r="D853" s="9" t="s">
        <v>176</v>
      </c>
      <c r="E853" s="167" t="s">
        <v>962</v>
      </c>
      <c r="F853" s="168">
        <v>12600</v>
      </c>
      <c r="G853" s="28" t="s">
        <v>270</v>
      </c>
      <c r="H853" s="9">
        <v>2</v>
      </c>
      <c r="I853" s="170">
        <v>6300</v>
      </c>
      <c r="J853" s="170">
        <f t="shared" si="151"/>
        <v>12600</v>
      </c>
      <c r="K853" s="170">
        <v>0</v>
      </c>
      <c r="L853" s="170"/>
      <c r="M853" s="170">
        <f t="shared" si="152"/>
        <v>12600</v>
      </c>
      <c r="N853" s="171">
        <f t="shared" si="153"/>
        <v>12600</v>
      </c>
      <c r="O853" s="172">
        <v>45444</v>
      </c>
      <c r="P853" s="9"/>
    </row>
    <row r="854" spans="1:16" x14ac:dyDescent="0.25">
      <c r="A854" s="48">
        <v>700</v>
      </c>
      <c r="B854" s="9" t="s">
        <v>948</v>
      </c>
      <c r="C854" s="28" t="s">
        <v>961</v>
      </c>
      <c r="D854" s="9" t="s">
        <v>176</v>
      </c>
      <c r="E854" s="167" t="s">
        <v>962</v>
      </c>
      <c r="F854" s="168">
        <v>12600</v>
      </c>
      <c r="G854" s="28" t="s">
        <v>948</v>
      </c>
      <c r="H854" s="9">
        <v>2</v>
      </c>
      <c r="I854" s="170">
        <v>6300</v>
      </c>
      <c r="J854" s="170">
        <f t="shared" si="151"/>
        <v>12600</v>
      </c>
      <c r="K854" s="170">
        <v>0</v>
      </c>
      <c r="L854" s="170"/>
      <c r="M854" s="170">
        <f t="shared" si="152"/>
        <v>12600</v>
      </c>
      <c r="N854" s="171">
        <f t="shared" si="153"/>
        <v>12600</v>
      </c>
      <c r="O854" s="172">
        <v>45444</v>
      </c>
      <c r="P854" s="9"/>
    </row>
    <row r="855" spans="1:16" x14ac:dyDescent="0.25">
      <c r="A855" s="28">
        <v>701</v>
      </c>
      <c r="B855" s="9" t="s">
        <v>963</v>
      </c>
      <c r="C855" s="28" t="s">
        <v>961</v>
      </c>
      <c r="D855" s="9" t="s">
        <v>176</v>
      </c>
      <c r="E855" s="167" t="s">
        <v>962</v>
      </c>
      <c r="F855" s="168">
        <v>12600</v>
      </c>
      <c r="G855" s="28" t="s">
        <v>963</v>
      </c>
      <c r="H855" s="9">
        <v>2</v>
      </c>
      <c r="I855" s="170">
        <v>6300</v>
      </c>
      <c r="J855" s="170">
        <f t="shared" si="151"/>
        <v>12600</v>
      </c>
      <c r="K855" s="170">
        <v>0</v>
      </c>
      <c r="L855" s="170"/>
      <c r="M855" s="170">
        <f t="shared" si="152"/>
        <v>12600</v>
      </c>
      <c r="N855" s="171">
        <f t="shared" si="153"/>
        <v>12600</v>
      </c>
      <c r="O855" s="172">
        <v>45444</v>
      </c>
      <c r="P855" s="9"/>
    </row>
    <row r="856" spans="1:16" ht="25.5" x14ac:dyDescent="0.25">
      <c r="A856" s="56">
        <v>702</v>
      </c>
      <c r="B856" s="94" t="s">
        <v>944</v>
      </c>
      <c r="C856" s="49" t="s">
        <v>964</v>
      </c>
      <c r="D856" s="94" t="s">
        <v>176</v>
      </c>
      <c r="E856" s="173" t="s">
        <v>965</v>
      </c>
      <c r="F856" s="174">
        <v>33600</v>
      </c>
      <c r="G856" s="49" t="s">
        <v>944</v>
      </c>
      <c r="H856" s="94">
        <v>2</v>
      </c>
      <c r="I856" s="176">
        <v>16800</v>
      </c>
      <c r="J856" s="176">
        <f t="shared" si="151"/>
        <v>33600</v>
      </c>
      <c r="K856" s="176">
        <v>0</v>
      </c>
      <c r="L856" s="176"/>
      <c r="M856" s="176">
        <f t="shared" si="152"/>
        <v>33600</v>
      </c>
      <c r="N856" s="177">
        <f t="shared" si="153"/>
        <v>33600</v>
      </c>
      <c r="O856" s="178">
        <v>45444</v>
      </c>
      <c r="P856" s="94" t="s">
        <v>943</v>
      </c>
    </row>
    <row r="857" spans="1:16" ht="25.5" x14ac:dyDescent="0.25">
      <c r="A857" s="49">
        <v>703</v>
      </c>
      <c r="B857" s="94" t="s">
        <v>947</v>
      </c>
      <c r="C857" s="49" t="s">
        <v>964</v>
      </c>
      <c r="D857" s="94" t="s">
        <v>176</v>
      </c>
      <c r="E857" s="173" t="s">
        <v>965</v>
      </c>
      <c r="F857" s="174">
        <v>33600</v>
      </c>
      <c r="G857" s="49" t="s">
        <v>947</v>
      </c>
      <c r="H857" s="94">
        <v>2</v>
      </c>
      <c r="I857" s="176">
        <v>16800</v>
      </c>
      <c r="J857" s="176">
        <f t="shared" si="151"/>
        <v>33600</v>
      </c>
      <c r="K857" s="176">
        <v>0</v>
      </c>
      <c r="L857" s="176"/>
      <c r="M857" s="176">
        <f t="shared" si="152"/>
        <v>33600</v>
      </c>
      <c r="N857" s="177">
        <f t="shared" si="153"/>
        <v>33600</v>
      </c>
      <c r="O857" s="178">
        <v>45444</v>
      </c>
      <c r="P857" s="94" t="s">
        <v>943</v>
      </c>
    </row>
    <row r="858" spans="1:16" x14ac:dyDescent="0.25">
      <c r="A858" s="56">
        <v>704</v>
      </c>
      <c r="B858" s="94" t="s">
        <v>936</v>
      </c>
      <c r="C858" s="49" t="s">
        <v>964</v>
      </c>
      <c r="D858" s="94" t="s">
        <v>176</v>
      </c>
      <c r="E858" s="173" t="s">
        <v>965</v>
      </c>
      <c r="F858" s="174">
        <v>28000</v>
      </c>
      <c r="G858" s="49" t="s">
        <v>936</v>
      </c>
      <c r="H858" s="94">
        <v>2</v>
      </c>
      <c r="I858" s="176">
        <v>14000</v>
      </c>
      <c r="J858" s="176">
        <f t="shared" si="151"/>
        <v>28000</v>
      </c>
      <c r="K858" s="176">
        <v>0</v>
      </c>
      <c r="L858" s="176"/>
      <c r="M858" s="176">
        <f t="shared" si="152"/>
        <v>28000</v>
      </c>
      <c r="N858" s="177">
        <f t="shared" si="153"/>
        <v>28000</v>
      </c>
      <c r="O858" s="178">
        <v>45444</v>
      </c>
      <c r="P858" s="94" t="s">
        <v>943</v>
      </c>
    </row>
    <row r="859" spans="1:16" x14ac:dyDescent="0.25">
      <c r="A859" s="49">
        <v>705</v>
      </c>
      <c r="B859" s="94" t="s">
        <v>939</v>
      </c>
      <c r="C859" s="49" t="s">
        <v>964</v>
      </c>
      <c r="D859" s="94" t="s">
        <v>176</v>
      </c>
      <c r="E859" s="173" t="s">
        <v>965</v>
      </c>
      <c r="F859" s="174">
        <v>11200</v>
      </c>
      <c r="G859" s="49" t="s">
        <v>939</v>
      </c>
      <c r="H859" s="94">
        <v>2</v>
      </c>
      <c r="I859" s="176">
        <v>11200</v>
      </c>
      <c r="J859" s="176">
        <f t="shared" si="151"/>
        <v>22400</v>
      </c>
      <c r="K859" s="176">
        <v>0</v>
      </c>
      <c r="L859" s="176"/>
      <c r="M859" s="176">
        <f t="shared" si="152"/>
        <v>22400</v>
      </c>
      <c r="N859" s="177">
        <f t="shared" si="153"/>
        <v>22400</v>
      </c>
      <c r="O859" s="178">
        <v>45444</v>
      </c>
      <c r="P859" s="94" t="s">
        <v>943</v>
      </c>
    </row>
    <row r="860" spans="1:16" ht="25.5" x14ac:dyDescent="0.25">
      <c r="A860" s="56">
        <v>706</v>
      </c>
      <c r="B860" s="94" t="s">
        <v>966</v>
      </c>
      <c r="C860" s="49" t="s">
        <v>964</v>
      </c>
      <c r="D860" s="94" t="s">
        <v>176</v>
      </c>
      <c r="E860" s="173" t="s">
        <v>965</v>
      </c>
      <c r="F860" s="174">
        <v>22400</v>
      </c>
      <c r="G860" s="49" t="s">
        <v>966</v>
      </c>
      <c r="H860" s="94">
        <v>2</v>
      </c>
      <c r="I860" s="176">
        <v>11200</v>
      </c>
      <c r="J860" s="176">
        <f t="shared" si="151"/>
        <v>22400</v>
      </c>
      <c r="K860" s="176">
        <v>0</v>
      </c>
      <c r="L860" s="176"/>
      <c r="M860" s="176">
        <f t="shared" si="152"/>
        <v>22400</v>
      </c>
      <c r="N860" s="177">
        <f t="shared" si="153"/>
        <v>22400</v>
      </c>
      <c r="O860" s="178">
        <v>45444</v>
      </c>
      <c r="P860" s="94" t="s">
        <v>943</v>
      </c>
    </row>
    <row r="861" spans="1:16" ht="25.5" x14ac:dyDescent="0.25">
      <c r="A861" s="49">
        <v>707</v>
      </c>
      <c r="B861" s="94" t="s">
        <v>270</v>
      </c>
      <c r="C861" s="49" t="s">
        <v>964</v>
      </c>
      <c r="D861" s="94" t="s">
        <v>176</v>
      </c>
      <c r="E861" s="173" t="s">
        <v>965</v>
      </c>
      <c r="F861" s="174">
        <v>12600</v>
      </c>
      <c r="G861" s="49" t="s">
        <v>270</v>
      </c>
      <c r="H861" s="94">
        <v>2</v>
      </c>
      <c r="I861" s="176">
        <v>6300</v>
      </c>
      <c r="J861" s="176">
        <f t="shared" si="151"/>
        <v>12600</v>
      </c>
      <c r="K861" s="176">
        <v>0</v>
      </c>
      <c r="L861" s="176"/>
      <c r="M861" s="176">
        <f t="shared" si="152"/>
        <v>12600</v>
      </c>
      <c r="N861" s="177">
        <f t="shared" si="153"/>
        <v>12600</v>
      </c>
      <c r="O861" s="178">
        <v>45444</v>
      </c>
      <c r="P861" s="94" t="s">
        <v>943</v>
      </c>
    </row>
    <row r="862" spans="1:16" ht="25.5" x14ac:dyDescent="0.25">
      <c r="A862" s="56">
        <v>708</v>
      </c>
      <c r="B862" s="94" t="s">
        <v>949</v>
      </c>
      <c r="C862" s="49" t="s">
        <v>964</v>
      </c>
      <c r="D862" s="94" t="s">
        <v>176</v>
      </c>
      <c r="E862" s="173" t="s">
        <v>965</v>
      </c>
      <c r="F862" s="174">
        <v>12600</v>
      </c>
      <c r="G862" s="49" t="s">
        <v>949</v>
      </c>
      <c r="H862" s="94">
        <v>2</v>
      </c>
      <c r="I862" s="176">
        <v>6300</v>
      </c>
      <c r="J862" s="176">
        <f t="shared" si="151"/>
        <v>12600</v>
      </c>
      <c r="K862" s="176">
        <v>0</v>
      </c>
      <c r="L862" s="176"/>
      <c r="M862" s="176">
        <f t="shared" si="152"/>
        <v>12600</v>
      </c>
      <c r="N862" s="177">
        <f t="shared" si="153"/>
        <v>12600</v>
      </c>
      <c r="O862" s="178">
        <v>45444</v>
      </c>
      <c r="P862" s="94" t="s">
        <v>943</v>
      </c>
    </row>
    <row r="863" spans="1:16" x14ac:dyDescent="0.25">
      <c r="A863" s="48"/>
      <c r="B863" s="9"/>
      <c r="C863" s="28"/>
      <c r="D863" s="9"/>
      <c r="E863" s="167"/>
      <c r="F863" s="168"/>
      <c r="G863" s="28"/>
      <c r="H863" s="9"/>
      <c r="I863" s="170"/>
      <c r="J863" s="170"/>
      <c r="K863" s="170"/>
      <c r="L863" s="170"/>
      <c r="M863" s="180">
        <f>SUM(M838:M862)</f>
        <v>548000</v>
      </c>
      <c r="N863" s="181">
        <f t="shared" si="153"/>
        <v>548000</v>
      </c>
      <c r="O863" s="172"/>
      <c r="P863" s="9"/>
    </row>
    <row r="864" spans="1:16" x14ac:dyDescent="0.25">
      <c r="A864" s="48"/>
      <c r="B864" s="9"/>
      <c r="C864" s="28"/>
      <c r="D864" s="9"/>
      <c r="E864" s="167"/>
      <c r="F864" s="168"/>
      <c r="G864" s="28"/>
      <c r="H864" s="9"/>
      <c r="I864" s="170"/>
      <c r="J864" s="170"/>
      <c r="K864" s="170"/>
      <c r="L864" s="170"/>
      <c r="M864" s="180"/>
      <c r="N864" s="181"/>
      <c r="O864" s="172"/>
      <c r="P864" s="9"/>
    </row>
    <row r="865" spans="1:16" x14ac:dyDescent="0.25">
      <c r="A865" s="49">
        <v>709</v>
      </c>
      <c r="B865" s="94" t="s">
        <v>948</v>
      </c>
      <c r="C865" s="49" t="s">
        <v>964</v>
      </c>
      <c r="D865" s="94" t="s">
        <v>176</v>
      </c>
      <c r="E865" s="173" t="s">
        <v>965</v>
      </c>
      <c r="F865" s="174">
        <v>12600</v>
      </c>
      <c r="G865" s="49" t="s">
        <v>948</v>
      </c>
      <c r="H865" s="94">
        <v>2</v>
      </c>
      <c r="I865" s="176">
        <v>6300</v>
      </c>
      <c r="J865" s="176">
        <f t="shared" si="151"/>
        <v>12600</v>
      </c>
      <c r="K865" s="176">
        <v>0</v>
      </c>
      <c r="L865" s="176"/>
      <c r="M865" s="176">
        <f t="shared" si="152"/>
        <v>12600</v>
      </c>
      <c r="N865" s="177">
        <f t="shared" si="153"/>
        <v>12600</v>
      </c>
      <c r="O865" s="178">
        <v>45505</v>
      </c>
      <c r="P865" s="94" t="s">
        <v>943</v>
      </c>
    </row>
    <row r="866" spans="1:16" x14ac:dyDescent="0.25">
      <c r="A866" s="56">
        <v>710</v>
      </c>
      <c r="B866" s="94" t="s">
        <v>963</v>
      </c>
      <c r="C866" s="49" t="s">
        <v>964</v>
      </c>
      <c r="D866" s="94" t="s">
        <v>176</v>
      </c>
      <c r="E866" s="173" t="s">
        <v>965</v>
      </c>
      <c r="F866" s="174">
        <v>12600</v>
      </c>
      <c r="G866" s="49" t="s">
        <v>963</v>
      </c>
      <c r="H866" s="94">
        <v>2</v>
      </c>
      <c r="I866" s="176">
        <v>6300</v>
      </c>
      <c r="J866" s="176">
        <f t="shared" si="151"/>
        <v>12600</v>
      </c>
      <c r="K866" s="176">
        <v>0</v>
      </c>
      <c r="L866" s="176"/>
      <c r="M866" s="176">
        <f t="shared" si="152"/>
        <v>12600</v>
      </c>
      <c r="N866" s="177">
        <f t="shared" si="153"/>
        <v>12600</v>
      </c>
      <c r="O866" s="178">
        <v>45505</v>
      </c>
      <c r="P866" s="94" t="s">
        <v>943</v>
      </c>
    </row>
    <row r="867" spans="1:16" ht="25.5" x14ac:dyDescent="0.25">
      <c r="A867" s="49">
        <v>711</v>
      </c>
      <c r="B867" s="94" t="s">
        <v>944</v>
      </c>
      <c r="C867" s="49" t="s">
        <v>967</v>
      </c>
      <c r="D867" s="94" t="s">
        <v>186</v>
      </c>
      <c r="E867" s="173" t="s">
        <v>968</v>
      </c>
      <c r="F867" s="174">
        <v>50400</v>
      </c>
      <c r="G867" s="49" t="s">
        <v>944</v>
      </c>
      <c r="H867" s="94">
        <v>3</v>
      </c>
      <c r="I867" s="176">
        <v>16800</v>
      </c>
      <c r="J867" s="176">
        <f t="shared" si="151"/>
        <v>50400</v>
      </c>
      <c r="K867" s="176">
        <v>0</v>
      </c>
      <c r="L867" s="176"/>
      <c r="M867" s="176">
        <f t="shared" si="152"/>
        <v>50400</v>
      </c>
      <c r="N867" s="177">
        <f t="shared" si="153"/>
        <v>50400</v>
      </c>
      <c r="O867" s="178">
        <v>45505</v>
      </c>
      <c r="P867" s="94" t="s">
        <v>943</v>
      </c>
    </row>
    <row r="868" spans="1:16" ht="25.5" x14ac:dyDescent="0.25">
      <c r="A868" s="56">
        <v>712</v>
      </c>
      <c r="B868" s="94" t="s">
        <v>947</v>
      </c>
      <c r="C868" s="49" t="s">
        <v>967</v>
      </c>
      <c r="D868" s="94" t="s">
        <v>186</v>
      </c>
      <c r="E868" s="173" t="s">
        <v>968</v>
      </c>
      <c r="F868" s="174">
        <v>50400</v>
      </c>
      <c r="G868" s="49" t="s">
        <v>947</v>
      </c>
      <c r="H868" s="94">
        <v>3</v>
      </c>
      <c r="I868" s="176">
        <v>16800</v>
      </c>
      <c r="J868" s="176">
        <f t="shared" si="151"/>
        <v>50400</v>
      </c>
      <c r="K868" s="176">
        <v>0</v>
      </c>
      <c r="L868" s="176"/>
      <c r="M868" s="176">
        <f t="shared" si="152"/>
        <v>50400</v>
      </c>
      <c r="N868" s="177">
        <f t="shared" si="153"/>
        <v>50400</v>
      </c>
      <c r="O868" s="178">
        <v>45505</v>
      </c>
      <c r="P868" s="94" t="s">
        <v>943</v>
      </c>
    </row>
    <row r="869" spans="1:16" ht="25.5" x14ac:dyDescent="0.25">
      <c r="A869" s="49">
        <v>713</v>
      </c>
      <c r="B869" s="94" t="s">
        <v>949</v>
      </c>
      <c r="C869" s="49" t="s">
        <v>967</v>
      </c>
      <c r="D869" s="94" t="s">
        <v>186</v>
      </c>
      <c r="E869" s="173" t="s">
        <v>968</v>
      </c>
      <c r="F869" s="174">
        <v>18900</v>
      </c>
      <c r="G869" s="49" t="s">
        <v>949</v>
      </c>
      <c r="H869" s="94">
        <v>3</v>
      </c>
      <c r="I869" s="176">
        <v>6300</v>
      </c>
      <c r="J869" s="176">
        <f t="shared" si="151"/>
        <v>18900</v>
      </c>
      <c r="K869" s="176">
        <v>0</v>
      </c>
      <c r="L869" s="176"/>
      <c r="M869" s="176">
        <f t="shared" si="152"/>
        <v>18900</v>
      </c>
      <c r="N869" s="177">
        <f t="shared" si="153"/>
        <v>18900</v>
      </c>
      <c r="O869" s="178">
        <v>45505</v>
      </c>
      <c r="P869" s="94" t="s">
        <v>943</v>
      </c>
    </row>
    <row r="870" spans="1:16" ht="25.5" x14ac:dyDescent="0.25">
      <c r="A870" s="56">
        <v>714</v>
      </c>
      <c r="B870" s="94" t="s">
        <v>948</v>
      </c>
      <c r="C870" s="49" t="s">
        <v>967</v>
      </c>
      <c r="D870" s="94" t="s">
        <v>186</v>
      </c>
      <c r="E870" s="173" t="s">
        <v>968</v>
      </c>
      <c r="F870" s="174">
        <v>18900</v>
      </c>
      <c r="G870" s="49" t="s">
        <v>948</v>
      </c>
      <c r="H870" s="94">
        <v>3</v>
      </c>
      <c r="I870" s="176">
        <v>6300</v>
      </c>
      <c r="J870" s="176">
        <f t="shared" si="151"/>
        <v>18900</v>
      </c>
      <c r="K870" s="176">
        <v>0</v>
      </c>
      <c r="L870" s="176"/>
      <c r="M870" s="176">
        <f t="shared" si="152"/>
        <v>18900</v>
      </c>
      <c r="N870" s="177">
        <f t="shared" si="153"/>
        <v>18900</v>
      </c>
      <c r="O870" s="178">
        <v>45505</v>
      </c>
      <c r="P870" s="94" t="s">
        <v>943</v>
      </c>
    </row>
    <row r="871" spans="1:16" ht="25.5" x14ac:dyDescent="0.25">
      <c r="A871" s="49">
        <v>715</v>
      </c>
      <c r="B871" s="94" t="s">
        <v>944</v>
      </c>
      <c r="C871" s="94" t="s">
        <v>969</v>
      </c>
      <c r="D871" s="94" t="s">
        <v>176</v>
      </c>
      <c r="E871" s="49" t="s">
        <v>970</v>
      </c>
      <c r="F871" s="174">
        <v>67200</v>
      </c>
      <c r="G871" s="49" t="s">
        <v>944</v>
      </c>
      <c r="H871" s="94">
        <v>4</v>
      </c>
      <c r="I871" s="94">
        <v>16800</v>
      </c>
      <c r="J871" s="176">
        <f t="shared" si="151"/>
        <v>67200</v>
      </c>
      <c r="K871" s="94"/>
      <c r="L871" s="94"/>
      <c r="M871" s="176">
        <f t="shared" si="152"/>
        <v>67200</v>
      </c>
      <c r="N871" s="177">
        <f t="shared" si="153"/>
        <v>67200</v>
      </c>
      <c r="O871" s="178">
        <v>45505</v>
      </c>
      <c r="P871" s="94" t="s">
        <v>943</v>
      </c>
    </row>
    <row r="872" spans="1:16" ht="25.5" x14ac:dyDescent="0.25">
      <c r="A872" s="56">
        <v>716</v>
      </c>
      <c r="B872" s="94" t="s">
        <v>947</v>
      </c>
      <c r="C872" s="94" t="s">
        <v>969</v>
      </c>
      <c r="D872" s="94" t="s">
        <v>176</v>
      </c>
      <c r="E872" s="49" t="s">
        <v>970</v>
      </c>
      <c r="F872" s="174">
        <v>67200</v>
      </c>
      <c r="G872" s="49" t="s">
        <v>947</v>
      </c>
      <c r="H872" s="94">
        <v>4</v>
      </c>
      <c r="I872" s="94">
        <v>16800</v>
      </c>
      <c r="J872" s="176">
        <f t="shared" si="151"/>
        <v>67200</v>
      </c>
      <c r="K872" s="94"/>
      <c r="L872" s="94"/>
      <c r="M872" s="176">
        <f t="shared" si="152"/>
        <v>67200</v>
      </c>
      <c r="N872" s="177">
        <f t="shared" si="153"/>
        <v>67200</v>
      </c>
      <c r="O872" s="178">
        <v>45505</v>
      </c>
      <c r="P872" s="94" t="s">
        <v>943</v>
      </c>
    </row>
    <row r="873" spans="1:16" ht="25.5" x14ac:dyDescent="0.25">
      <c r="A873" s="49">
        <v>717</v>
      </c>
      <c r="B873" s="94" t="s">
        <v>949</v>
      </c>
      <c r="C873" s="94" t="s">
        <v>969</v>
      </c>
      <c r="D873" s="94" t="s">
        <v>176</v>
      </c>
      <c r="E873" s="49" t="s">
        <v>970</v>
      </c>
      <c r="F873" s="174">
        <v>25200</v>
      </c>
      <c r="G873" s="49" t="s">
        <v>949</v>
      </c>
      <c r="H873" s="94">
        <v>4</v>
      </c>
      <c r="I873" s="94">
        <v>6300</v>
      </c>
      <c r="J873" s="176">
        <f t="shared" si="151"/>
        <v>25200</v>
      </c>
      <c r="K873" s="94"/>
      <c r="L873" s="94"/>
      <c r="M873" s="176">
        <f t="shared" si="152"/>
        <v>25200</v>
      </c>
      <c r="N873" s="177">
        <f t="shared" si="153"/>
        <v>25200</v>
      </c>
      <c r="O873" s="178">
        <v>45505</v>
      </c>
      <c r="P873" s="94" t="s">
        <v>943</v>
      </c>
    </row>
    <row r="874" spans="1:16" x14ac:dyDescent="0.25">
      <c r="A874" s="56">
        <v>718</v>
      </c>
      <c r="B874" s="94" t="s">
        <v>948</v>
      </c>
      <c r="C874" s="94" t="s">
        <v>969</v>
      </c>
      <c r="D874" s="94" t="s">
        <v>176</v>
      </c>
      <c r="E874" s="49" t="s">
        <v>970</v>
      </c>
      <c r="F874" s="174">
        <v>25200</v>
      </c>
      <c r="G874" s="49" t="s">
        <v>948</v>
      </c>
      <c r="H874" s="94">
        <v>4</v>
      </c>
      <c r="I874" s="94">
        <v>6300</v>
      </c>
      <c r="J874" s="176">
        <f t="shared" si="151"/>
        <v>25200</v>
      </c>
      <c r="K874" s="94"/>
      <c r="L874" s="94"/>
      <c r="M874" s="176">
        <f t="shared" si="152"/>
        <v>25200</v>
      </c>
      <c r="N874" s="177">
        <f t="shared" si="153"/>
        <v>25200</v>
      </c>
      <c r="O874" s="178">
        <v>45505</v>
      </c>
      <c r="P874" s="94" t="s">
        <v>943</v>
      </c>
    </row>
    <row r="875" spans="1:16" ht="25.5" x14ac:dyDescent="0.25">
      <c r="A875" s="49">
        <v>719</v>
      </c>
      <c r="B875" s="94" t="s">
        <v>944</v>
      </c>
      <c r="C875" s="94" t="s">
        <v>971</v>
      </c>
      <c r="D875" s="94" t="s">
        <v>186</v>
      </c>
      <c r="E875" s="49" t="s">
        <v>972</v>
      </c>
      <c r="F875" s="174">
        <v>50400</v>
      </c>
      <c r="G875" s="49" t="s">
        <v>944</v>
      </c>
      <c r="H875" s="94">
        <v>3</v>
      </c>
      <c r="I875" s="94">
        <v>16800</v>
      </c>
      <c r="J875" s="94">
        <f t="shared" si="151"/>
        <v>50400</v>
      </c>
      <c r="K875" s="94"/>
      <c r="L875" s="94"/>
      <c r="M875" s="176">
        <f t="shared" si="152"/>
        <v>50400</v>
      </c>
      <c r="N875" s="177">
        <f t="shared" si="153"/>
        <v>50400</v>
      </c>
      <c r="O875" s="178">
        <v>45505</v>
      </c>
      <c r="P875" s="94" t="s">
        <v>943</v>
      </c>
    </row>
    <row r="876" spans="1:16" ht="25.5" x14ac:dyDescent="0.25">
      <c r="A876" s="56">
        <v>720</v>
      </c>
      <c r="B876" s="94" t="s">
        <v>947</v>
      </c>
      <c r="C876" s="94" t="s">
        <v>971</v>
      </c>
      <c r="D876" s="94" t="s">
        <v>186</v>
      </c>
      <c r="E876" s="49" t="s">
        <v>972</v>
      </c>
      <c r="F876" s="174">
        <v>50400</v>
      </c>
      <c r="G876" s="49" t="s">
        <v>947</v>
      </c>
      <c r="H876" s="94">
        <v>3</v>
      </c>
      <c r="I876" s="94">
        <v>16800</v>
      </c>
      <c r="J876" s="94">
        <f t="shared" si="151"/>
        <v>50400</v>
      </c>
      <c r="K876" s="94"/>
      <c r="L876" s="94"/>
      <c r="M876" s="176">
        <f t="shared" si="152"/>
        <v>50400</v>
      </c>
      <c r="N876" s="177">
        <f t="shared" si="153"/>
        <v>50400</v>
      </c>
      <c r="O876" s="178">
        <v>45505</v>
      </c>
      <c r="P876" s="94" t="s">
        <v>943</v>
      </c>
    </row>
    <row r="877" spans="1:16" ht="25.5" x14ac:dyDescent="0.25">
      <c r="A877" s="49">
        <v>721</v>
      </c>
      <c r="B877" s="94" t="s">
        <v>949</v>
      </c>
      <c r="C877" s="94" t="s">
        <v>971</v>
      </c>
      <c r="D877" s="94" t="s">
        <v>186</v>
      </c>
      <c r="E877" s="49" t="s">
        <v>972</v>
      </c>
      <c r="F877" s="174">
        <v>18900</v>
      </c>
      <c r="G877" s="49" t="s">
        <v>949</v>
      </c>
      <c r="H877" s="94">
        <v>3</v>
      </c>
      <c r="I877" s="94">
        <v>6300</v>
      </c>
      <c r="J877" s="94">
        <f t="shared" si="151"/>
        <v>18900</v>
      </c>
      <c r="K877" s="94"/>
      <c r="L877" s="94"/>
      <c r="M877" s="176">
        <f t="shared" si="152"/>
        <v>18900</v>
      </c>
      <c r="N877" s="177">
        <f t="shared" si="153"/>
        <v>18900</v>
      </c>
      <c r="O877" s="178">
        <v>45505</v>
      </c>
      <c r="P877" s="94" t="s">
        <v>943</v>
      </c>
    </row>
    <row r="878" spans="1:16" x14ac:dyDescent="0.25">
      <c r="A878" s="56">
        <v>722</v>
      </c>
      <c r="B878" s="94" t="s">
        <v>948</v>
      </c>
      <c r="C878" s="94" t="s">
        <v>971</v>
      </c>
      <c r="D878" s="94" t="s">
        <v>186</v>
      </c>
      <c r="E878" s="49" t="s">
        <v>972</v>
      </c>
      <c r="F878" s="174">
        <v>18900</v>
      </c>
      <c r="G878" s="49" t="s">
        <v>948</v>
      </c>
      <c r="H878" s="94">
        <v>3</v>
      </c>
      <c r="I878" s="94">
        <v>6300</v>
      </c>
      <c r="J878" s="94">
        <f t="shared" si="151"/>
        <v>18900</v>
      </c>
      <c r="K878" s="94"/>
      <c r="L878" s="94"/>
      <c r="M878" s="176">
        <f t="shared" si="152"/>
        <v>18900</v>
      </c>
      <c r="N878" s="177">
        <f t="shared" si="153"/>
        <v>18900</v>
      </c>
      <c r="O878" s="178">
        <v>45505</v>
      </c>
      <c r="P878" s="94" t="s">
        <v>943</v>
      </c>
    </row>
    <row r="879" spans="1:16" x14ac:dyDescent="0.25">
      <c r="A879" s="162"/>
      <c r="B879" s="518" t="s">
        <v>95</v>
      </c>
      <c r="C879" s="518"/>
      <c r="D879" s="518"/>
      <c r="E879" s="518"/>
      <c r="F879" s="518"/>
      <c r="G879" s="518"/>
      <c r="H879" s="518"/>
      <c r="I879" s="518"/>
      <c r="J879" s="518"/>
      <c r="K879" s="518"/>
      <c r="L879" s="518"/>
      <c r="M879" s="518"/>
      <c r="N879" s="180">
        <f>SUM(M865:M878)</f>
        <v>487200</v>
      </c>
      <c r="O879" s="181"/>
      <c r="P879" s="172"/>
    </row>
    <row r="880" spans="1:16" x14ac:dyDescent="0.25">
      <c r="A880" s="162"/>
      <c r="B880" s="182"/>
      <c r="C880" s="182"/>
      <c r="D880" s="182"/>
      <c r="E880" s="182"/>
      <c r="F880" s="183"/>
      <c r="G880" s="184"/>
      <c r="H880" s="182"/>
      <c r="I880" s="182"/>
      <c r="J880" s="182"/>
      <c r="K880" s="182"/>
      <c r="L880" s="182"/>
      <c r="M880" s="182"/>
      <c r="N880" s="185">
        <f>N879+M863</f>
        <v>1035200</v>
      </c>
      <c r="O880" s="171"/>
      <c r="P880" s="172"/>
    </row>
    <row r="881" spans="1:16" ht="15.75" x14ac:dyDescent="0.25">
      <c r="A881" s="524" t="s">
        <v>973</v>
      </c>
      <c r="B881" s="524"/>
      <c r="C881" s="524"/>
      <c r="D881" s="524"/>
      <c r="E881" s="524"/>
      <c r="F881" s="524"/>
      <c r="G881" s="524"/>
      <c r="H881" s="524"/>
      <c r="I881" s="524"/>
      <c r="J881" s="524"/>
      <c r="K881" s="524"/>
      <c r="L881" s="524"/>
      <c r="M881" s="524"/>
      <c r="N881" s="524"/>
      <c r="O881" s="524"/>
      <c r="P881" s="524"/>
    </row>
    <row r="882" spans="1:16" x14ac:dyDescent="0.25">
      <c r="A882" s="453" t="s">
        <v>106</v>
      </c>
      <c r="B882" s="453" t="s">
        <v>107</v>
      </c>
      <c r="C882" s="453" t="s">
        <v>158</v>
      </c>
      <c r="D882" s="453" t="s">
        <v>109</v>
      </c>
      <c r="E882" s="453" t="s">
        <v>110</v>
      </c>
      <c r="F882" s="452" t="s">
        <v>111</v>
      </c>
      <c r="G882" s="453" t="s">
        <v>112</v>
      </c>
      <c r="H882" s="453" t="s">
        <v>113</v>
      </c>
      <c r="I882" s="453"/>
      <c r="J882" s="453"/>
      <c r="K882" s="453"/>
      <c r="L882" s="186"/>
      <c r="M882" s="454" t="s">
        <v>114</v>
      </c>
      <c r="N882" s="453" t="s">
        <v>159</v>
      </c>
      <c r="O882" s="453" t="s">
        <v>160</v>
      </c>
      <c r="P882" s="453" t="s">
        <v>161</v>
      </c>
    </row>
    <row r="883" spans="1:16" ht="25.5" x14ac:dyDescent="0.25">
      <c r="A883" s="453"/>
      <c r="B883" s="453"/>
      <c r="C883" s="453"/>
      <c r="D883" s="453"/>
      <c r="E883" s="453"/>
      <c r="F883" s="452"/>
      <c r="G883" s="453"/>
      <c r="H883" s="187" t="s">
        <v>115</v>
      </c>
      <c r="I883" s="188" t="s">
        <v>116</v>
      </c>
      <c r="J883" s="188" t="s">
        <v>117</v>
      </c>
      <c r="K883" s="189" t="s">
        <v>118</v>
      </c>
      <c r="L883" s="188" t="s">
        <v>119</v>
      </c>
      <c r="M883" s="454"/>
      <c r="N883" s="453"/>
      <c r="O883" s="453"/>
      <c r="P883" s="453"/>
    </row>
    <row r="884" spans="1:16" ht="38.25" x14ac:dyDescent="0.25">
      <c r="A884" s="12">
        <v>723</v>
      </c>
      <c r="B884" s="12" t="s">
        <v>974</v>
      </c>
      <c r="C884" s="12" t="s">
        <v>975</v>
      </c>
      <c r="D884" s="1" t="s">
        <v>976</v>
      </c>
      <c r="E884" s="12" t="s">
        <v>977</v>
      </c>
      <c r="F884" s="22" t="s">
        <v>978</v>
      </c>
      <c r="G884" s="12" t="s">
        <v>974</v>
      </c>
      <c r="H884" s="1">
        <v>6</v>
      </c>
      <c r="I884" s="7" t="s">
        <v>979</v>
      </c>
      <c r="J884" s="7" t="s">
        <v>978</v>
      </c>
      <c r="K884" s="15" t="s">
        <v>980</v>
      </c>
      <c r="L884" s="7" t="s">
        <v>980</v>
      </c>
      <c r="M884" s="7">
        <v>477576</v>
      </c>
      <c r="N884" s="40">
        <f>M884</f>
        <v>477576</v>
      </c>
      <c r="O884" s="41">
        <v>45444</v>
      </c>
      <c r="P884" s="1"/>
    </row>
    <row r="885" spans="1:16" ht="25.5" x14ac:dyDescent="0.25">
      <c r="A885" s="12">
        <v>724</v>
      </c>
      <c r="B885" s="12" t="s">
        <v>981</v>
      </c>
      <c r="C885" s="12" t="s">
        <v>975</v>
      </c>
      <c r="D885" s="1" t="s">
        <v>976</v>
      </c>
      <c r="E885" s="12" t="s">
        <v>977</v>
      </c>
      <c r="F885" s="22" t="s">
        <v>982</v>
      </c>
      <c r="G885" s="12" t="s">
        <v>981</v>
      </c>
      <c r="H885" s="1">
        <v>6</v>
      </c>
      <c r="I885" s="7" t="s">
        <v>983</v>
      </c>
      <c r="J885" s="7" t="s">
        <v>982</v>
      </c>
      <c r="K885" s="15" t="s">
        <v>980</v>
      </c>
      <c r="L885" s="7" t="s">
        <v>980</v>
      </c>
      <c r="M885" s="7">
        <v>334224</v>
      </c>
      <c r="N885" s="40">
        <f t="shared" ref="N885:N920" si="154">M885</f>
        <v>334224</v>
      </c>
      <c r="O885" s="41">
        <v>45444</v>
      </c>
      <c r="P885" s="1"/>
    </row>
    <row r="886" spans="1:16" ht="25.5" x14ac:dyDescent="0.25">
      <c r="A886" s="12">
        <v>725</v>
      </c>
      <c r="B886" s="12" t="s">
        <v>883</v>
      </c>
      <c r="C886" s="12" t="s">
        <v>975</v>
      </c>
      <c r="D886" s="1" t="s">
        <v>976</v>
      </c>
      <c r="E886" s="12" t="s">
        <v>977</v>
      </c>
      <c r="F886" s="22" t="s">
        <v>982</v>
      </c>
      <c r="G886" s="12" t="s">
        <v>883</v>
      </c>
      <c r="H886" s="1">
        <v>6</v>
      </c>
      <c r="I886" s="7" t="s">
        <v>983</v>
      </c>
      <c r="J886" s="7" t="s">
        <v>982</v>
      </c>
      <c r="K886" s="15" t="s">
        <v>980</v>
      </c>
      <c r="L886" s="7" t="s">
        <v>980</v>
      </c>
      <c r="M886" s="7">
        <v>334224</v>
      </c>
      <c r="N886" s="40">
        <f t="shared" si="154"/>
        <v>334224</v>
      </c>
      <c r="O886" s="41">
        <v>45444</v>
      </c>
      <c r="P886" s="1"/>
    </row>
    <row r="887" spans="1:16" ht="25.5" x14ac:dyDescent="0.25">
      <c r="A887" s="12">
        <v>726</v>
      </c>
      <c r="B887" s="12" t="s">
        <v>885</v>
      </c>
      <c r="C887" s="12" t="s">
        <v>975</v>
      </c>
      <c r="D887" s="1" t="s">
        <v>976</v>
      </c>
      <c r="E887" s="12" t="s">
        <v>977</v>
      </c>
      <c r="F887" s="22" t="s">
        <v>982</v>
      </c>
      <c r="G887" s="12" t="s">
        <v>885</v>
      </c>
      <c r="H887" s="1">
        <v>6</v>
      </c>
      <c r="I887" s="7" t="s">
        <v>983</v>
      </c>
      <c r="J887" s="7" t="s">
        <v>982</v>
      </c>
      <c r="K887" s="15" t="s">
        <v>980</v>
      </c>
      <c r="L887" s="7" t="s">
        <v>980</v>
      </c>
      <c r="M887" s="7">
        <v>334224</v>
      </c>
      <c r="N887" s="40">
        <f t="shared" si="154"/>
        <v>334224</v>
      </c>
      <c r="O887" s="41">
        <v>45444</v>
      </c>
      <c r="P887" s="1"/>
    </row>
    <row r="888" spans="1:16" ht="25.5" x14ac:dyDescent="0.25">
      <c r="A888" s="12">
        <v>727</v>
      </c>
      <c r="B888" s="12" t="s">
        <v>984</v>
      </c>
      <c r="C888" s="12" t="s">
        <v>975</v>
      </c>
      <c r="D888" s="1" t="s">
        <v>976</v>
      </c>
      <c r="E888" s="12" t="s">
        <v>977</v>
      </c>
      <c r="F888" s="22" t="s">
        <v>982</v>
      </c>
      <c r="G888" s="12" t="s">
        <v>984</v>
      </c>
      <c r="H888" s="1">
        <v>6</v>
      </c>
      <c r="I888" s="7" t="s">
        <v>983</v>
      </c>
      <c r="J888" s="7" t="s">
        <v>982</v>
      </c>
      <c r="K888" s="15" t="s">
        <v>980</v>
      </c>
      <c r="L888" s="7" t="s">
        <v>980</v>
      </c>
      <c r="M888" s="7">
        <v>334224</v>
      </c>
      <c r="N888" s="40">
        <f t="shared" si="154"/>
        <v>334224</v>
      </c>
      <c r="O888" s="41">
        <v>45444</v>
      </c>
      <c r="P888" s="1"/>
    </row>
    <row r="889" spans="1:16" ht="25.5" x14ac:dyDescent="0.25">
      <c r="A889" s="12">
        <v>728</v>
      </c>
      <c r="B889" s="12" t="s">
        <v>888</v>
      </c>
      <c r="C889" s="12" t="s">
        <v>975</v>
      </c>
      <c r="D889" s="1" t="s">
        <v>976</v>
      </c>
      <c r="E889" s="12" t="s">
        <v>977</v>
      </c>
      <c r="F889" s="22" t="s">
        <v>982</v>
      </c>
      <c r="G889" s="12" t="s">
        <v>888</v>
      </c>
      <c r="H889" s="1">
        <v>6</v>
      </c>
      <c r="I889" s="7" t="s">
        <v>983</v>
      </c>
      <c r="J889" s="7" t="s">
        <v>982</v>
      </c>
      <c r="K889" s="15" t="s">
        <v>980</v>
      </c>
      <c r="L889" s="7" t="s">
        <v>980</v>
      </c>
      <c r="M889" s="7">
        <v>334224</v>
      </c>
      <c r="N889" s="40">
        <f t="shared" si="154"/>
        <v>334224</v>
      </c>
      <c r="O889" s="41">
        <v>45444</v>
      </c>
      <c r="P889" s="1"/>
    </row>
    <row r="890" spans="1:16" ht="25.5" x14ac:dyDescent="0.25">
      <c r="A890" s="12">
        <v>729</v>
      </c>
      <c r="B890" s="12" t="s">
        <v>985</v>
      </c>
      <c r="C890" s="12" t="s">
        <v>975</v>
      </c>
      <c r="D890" s="1" t="s">
        <v>976</v>
      </c>
      <c r="E890" s="12" t="s">
        <v>977</v>
      </c>
      <c r="F890" s="22" t="s">
        <v>986</v>
      </c>
      <c r="G890" s="12" t="s">
        <v>985</v>
      </c>
      <c r="H890" s="1">
        <v>6</v>
      </c>
      <c r="I890" s="7" t="s">
        <v>987</v>
      </c>
      <c r="J890" s="7" t="s">
        <v>986</v>
      </c>
      <c r="K890" s="15" t="s">
        <v>980</v>
      </c>
      <c r="L890" s="7" t="s">
        <v>980</v>
      </c>
      <c r="M890" s="7">
        <v>200376</v>
      </c>
      <c r="N890" s="40">
        <f t="shared" si="154"/>
        <v>200376</v>
      </c>
      <c r="O890" s="41">
        <v>45444</v>
      </c>
      <c r="P890" s="1"/>
    </row>
    <row r="891" spans="1:16" x14ac:dyDescent="0.25">
      <c r="A891" s="62"/>
      <c r="B891" s="62"/>
      <c r="C891" s="62"/>
      <c r="D891" s="62"/>
      <c r="E891" s="62"/>
      <c r="F891" s="190"/>
      <c r="G891" s="62"/>
      <c r="H891" s="64"/>
      <c r="I891" s="30"/>
      <c r="J891" s="30"/>
      <c r="K891" s="191"/>
      <c r="L891" s="30"/>
      <c r="M891" s="63">
        <f>SUM(M884:M890)</f>
        <v>2349072</v>
      </c>
      <c r="N891" s="59">
        <f t="shared" si="154"/>
        <v>2349072</v>
      </c>
      <c r="O891" s="41"/>
      <c r="P891" s="1"/>
    </row>
    <row r="892" spans="1:16" ht="38.25" x14ac:dyDescent="0.25">
      <c r="A892" s="50">
        <v>730</v>
      </c>
      <c r="B892" s="50" t="s">
        <v>974</v>
      </c>
      <c r="C892" s="50" t="s">
        <v>988</v>
      </c>
      <c r="D892" s="51" t="s">
        <v>176</v>
      </c>
      <c r="E892" s="65" t="s">
        <v>989</v>
      </c>
      <c r="F892" s="52">
        <v>16800</v>
      </c>
      <c r="G892" s="50" t="s">
        <v>974</v>
      </c>
      <c r="H892" s="51">
        <v>1</v>
      </c>
      <c r="I892" s="53">
        <v>16800</v>
      </c>
      <c r="J892" s="53">
        <v>16800</v>
      </c>
      <c r="K892" s="192" t="s">
        <v>980</v>
      </c>
      <c r="L892" s="53" t="s">
        <v>980</v>
      </c>
      <c r="M892" s="53">
        <v>16800</v>
      </c>
      <c r="N892" s="54">
        <f t="shared" si="154"/>
        <v>16800</v>
      </c>
      <c r="O892" s="55">
        <v>45505</v>
      </c>
      <c r="P892" s="51" t="s">
        <v>188</v>
      </c>
    </row>
    <row r="893" spans="1:16" ht="38.25" x14ac:dyDescent="0.25">
      <c r="A893" s="50">
        <v>731</v>
      </c>
      <c r="B893" s="50" t="s">
        <v>985</v>
      </c>
      <c r="C893" s="50" t="s">
        <v>990</v>
      </c>
      <c r="D893" s="51" t="s">
        <v>176</v>
      </c>
      <c r="E893" s="65" t="s">
        <v>989</v>
      </c>
      <c r="F893" s="52">
        <v>6300</v>
      </c>
      <c r="G893" s="65" t="s">
        <v>991</v>
      </c>
      <c r="H893" s="51">
        <v>1</v>
      </c>
      <c r="I893" s="53">
        <v>6300</v>
      </c>
      <c r="J893" s="53">
        <v>6300</v>
      </c>
      <c r="K893" s="192" t="s">
        <v>980</v>
      </c>
      <c r="L893" s="53" t="s">
        <v>980</v>
      </c>
      <c r="M893" s="53">
        <v>6300</v>
      </c>
      <c r="N893" s="54">
        <f t="shared" si="154"/>
        <v>6300</v>
      </c>
      <c r="O893" s="55">
        <v>45505</v>
      </c>
      <c r="P893" s="51" t="s">
        <v>188</v>
      </c>
    </row>
    <row r="894" spans="1:16" ht="25.5" x14ac:dyDescent="0.25">
      <c r="A894" s="50">
        <v>732</v>
      </c>
      <c r="B894" s="50" t="s">
        <v>889</v>
      </c>
      <c r="C894" s="50" t="s">
        <v>992</v>
      </c>
      <c r="D894" s="51" t="s">
        <v>176</v>
      </c>
      <c r="E894" s="50" t="s">
        <v>993</v>
      </c>
      <c r="F894" s="52">
        <v>7700</v>
      </c>
      <c r="G894" s="50" t="s">
        <v>889</v>
      </c>
      <c r="H894" s="51">
        <v>1</v>
      </c>
      <c r="I894" s="53" t="s">
        <v>994</v>
      </c>
      <c r="J894" s="53" t="s">
        <v>994</v>
      </c>
      <c r="K894" s="192" t="s">
        <v>980</v>
      </c>
      <c r="L894" s="53" t="s">
        <v>980</v>
      </c>
      <c r="M894" s="53">
        <v>7700</v>
      </c>
      <c r="N894" s="54">
        <f t="shared" si="154"/>
        <v>7700</v>
      </c>
      <c r="O894" s="55">
        <v>45505</v>
      </c>
      <c r="P894" s="51" t="s">
        <v>188</v>
      </c>
    </row>
    <row r="895" spans="1:16" ht="38.25" x14ac:dyDescent="0.25">
      <c r="A895" s="50">
        <v>733</v>
      </c>
      <c r="B895" s="50" t="s">
        <v>974</v>
      </c>
      <c r="C895" s="50" t="s">
        <v>995</v>
      </c>
      <c r="D895" s="51" t="s">
        <v>180</v>
      </c>
      <c r="E895" s="50" t="s">
        <v>996</v>
      </c>
      <c r="F895" s="52">
        <v>110800</v>
      </c>
      <c r="G895" s="50" t="s">
        <v>974</v>
      </c>
      <c r="H895" s="51">
        <v>6</v>
      </c>
      <c r="I895" s="53" t="s">
        <v>997</v>
      </c>
      <c r="J895" s="53" t="s">
        <v>998</v>
      </c>
      <c r="K895" s="192" t="s">
        <v>999</v>
      </c>
      <c r="L895" s="53" t="s">
        <v>980</v>
      </c>
      <c r="M895" s="53">
        <v>110800</v>
      </c>
      <c r="N895" s="54">
        <f t="shared" si="154"/>
        <v>110800</v>
      </c>
      <c r="O895" s="55">
        <v>45505</v>
      </c>
      <c r="P895" s="51" t="s">
        <v>188</v>
      </c>
    </row>
    <row r="896" spans="1:16" ht="25.5" x14ac:dyDescent="0.25">
      <c r="A896" s="50">
        <v>734</v>
      </c>
      <c r="B896" s="50" t="s">
        <v>984</v>
      </c>
      <c r="C896" s="50" t="s">
        <v>995</v>
      </c>
      <c r="D896" s="51" t="s">
        <v>180</v>
      </c>
      <c r="E896" s="50" t="s">
        <v>996</v>
      </c>
      <c r="F896" s="52">
        <v>94000</v>
      </c>
      <c r="G896" s="50" t="s">
        <v>984</v>
      </c>
      <c r="H896" s="51">
        <v>6</v>
      </c>
      <c r="I896" s="53" t="s">
        <v>1000</v>
      </c>
      <c r="J896" s="53" t="s">
        <v>1001</v>
      </c>
      <c r="K896" s="192" t="s">
        <v>999</v>
      </c>
      <c r="L896" s="53" t="s">
        <v>980</v>
      </c>
      <c r="M896" s="53">
        <v>94000</v>
      </c>
      <c r="N896" s="54">
        <f t="shared" si="154"/>
        <v>94000</v>
      </c>
      <c r="O896" s="55">
        <v>45505</v>
      </c>
      <c r="P896" s="51" t="s">
        <v>188</v>
      </c>
    </row>
    <row r="897" spans="1:16" ht="25.5" x14ac:dyDescent="0.25">
      <c r="A897" s="50">
        <v>735</v>
      </c>
      <c r="B897" s="50" t="s">
        <v>1002</v>
      </c>
      <c r="C897" s="50" t="s">
        <v>995</v>
      </c>
      <c r="D897" s="51" t="s">
        <v>180</v>
      </c>
      <c r="E897" s="50" t="s">
        <v>996</v>
      </c>
      <c r="F897" s="52">
        <v>94000</v>
      </c>
      <c r="G897" s="50" t="s">
        <v>1002</v>
      </c>
      <c r="H897" s="51">
        <v>6</v>
      </c>
      <c r="I897" s="53" t="s">
        <v>1000</v>
      </c>
      <c r="J897" s="53" t="s">
        <v>1001</v>
      </c>
      <c r="K897" s="192" t="s">
        <v>999</v>
      </c>
      <c r="L897" s="53" t="s">
        <v>980</v>
      </c>
      <c r="M897" s="53">
        <v>94000</v>
      </c>
      <c r="N897" s="54">
        <f t="shared" si="154"/>
        <v>94000</v>
      </c>
      <c r="O897" s="55">
        <v>45505</v>
      </c>
      <c r="P897" s="51" t="s">
        <v>188</v>
      </c>
    </row>
    <row r="898" spans="1:16" ht="25.5" x14ac:dyDescent="0.25">
      <c r="A898" s="50">
        <v>736</v>
      </c>
      <c r="B898" s="50" t="s">
        <v>885</v>
      </c>
      <c r="C898" s="50" t="s">
        <v>995</v>
      </c>
      <c r="D898" s="51" t="s">
        <v>180</v>
      </c>
      <c r="E898" s="50" t="s">
        <v>996</v>
      </c>
      <c r="F898" s="52">
        <v>94000</v>
      </c>
      <c r="G898" s="50" t="s">
        <v>885</v>
      </c>
      <c r="H898" s="51">
        <v>6</v>
      </c>
      <c r="I898" s="53" t="s">
        <v>1000</v>
      </c>
      <c r="J898" s="53" t="s">
        <v>1001</v>
      </c>
      <c r="K898" s="192" t="s">
        <v>999</v>
      </c>
      <c r="L898" s="53" t="s">
        <v>980</v>
      </c>
      <c r="M898" s="53">
        <v>94000</v>
      </c>
      <c r="N898" s="54">
        <f t="shared" si="154"/>
        <v>94000</v>
      </c>
      <c r="O898" s="55">
        <v>45505</v>
      </c>
      <c r="P898" s="51" t="s">
        <v>188</v>
      </c>
    </row>
    <row r="899" spans="1:16" ht="25.5" x14ac:dyDescent="0.25">
      <c r="A899" s="50">
        <v>737</v>
      </c>
      <c r="B899" s="50" t="s">
        <v>883</v>
      </c>
      <c r="C899" s="50" t="s">
        <v>995</v>
      </c>
      <c r="D899" s="51" t="s">
        <v>180</v>
      </c>
      <c r="E899" s="50" t="s">
        <v>996</v>
      </c>
      <c r="F899" s="52">
        <v>94000</v>
      </c>
      <c r="G899" s="50" t="s">
        <v>883</v>
      </c>
      <c r="H899" s="51">
        <v>6</v>
      </c>
      <c r="I899" s="53" t="s">
        <v>1000</v>
      </c>
      <c r="J899" s="53" t="s">
        <v>1001</v>
      </c>
      <c r="K899" s="192" t="s">
        <v>999</v>
      </c>
      <c r="L899" s="53" t="s">
        <v>980</v>
      </c>
      <c r="M899" s="53">
        <v>94000</v>
      </c>
      <c r="N899" s="54">
        <f t="shared" si="154"/>
        <v>94000</v>
      </c>
      <c r="O899" s="55">
        <v>45505</v>
      </c>
      <c r="P899" s="51" t="s">
        <v>188</v>
      </c>
    </row>
    <row r="900" spans="1:16" ht="25.5" x14ac:dyDescent="0.25">
      <c r="A900" s="50">
        <v>738</v>
      </c>
      <c r="B900" s="50" t="s">
        <v>981</v>
      </c>
      <c r="C900" s="50" t="s">
        <v>995</v>
      </c>
      <c r="D900" s="51" t="s">
        <v>180</v>
      </c>
      <c r="E900" s="50" t="s">
        <v>996</v>
      </c>
      <c r="F900" s="52">
        <v>94000</v>
      </c>
      <c r="G900" s="50" t="s">
        <v>981</v>
      </c>
      <c r="H900" s="51">
        <v>6</v>
      </c>
      <c r="I900" s="53" t="s">
        <v>1000</v>
      </c>
      <c r="J900" s="53" t="s">
        <v>1001</v>
      </c>
      <c r="K900" s="192" t="s">
        <v>999</v>
      </c>
      <c r="L900" s="53" t="s">
        <v>980</v>
      </c>
      <c r="M900" s="53">
        <v>94000</v>
      </c>
      <c r="N900" s="54">
        <f t="shared" si="154"/>
        <v>94000</v>
      </c>
      <c r="O900" s="55">
        <v>45505</v>
      </c>
      <c r="P900" s="51" t="s">
        <v>188</v>
      </c>
    </row>
    <row r="901" spans="1:16" ht="51" x14ac:dyDescent="0.25">
      <c r="A901" s="50">
        <v>739</v>
      </c>
      <c r="B901" s="50" t="s">
        <v>985</v>
      </c>
      <c r="C901" s="50" t="s">
        <v>1003</v>
      </c>
      <c r="D901" s="51" t="s">
        <v>176</v>
      </c>
      <c r="E901" s="50" t="s">
        <v>1004</v>
      </c>
      <c r="F901" s="52">
        <v>37800</v>
      </c>
      <c r="G901" s="50" t="s">
        <v>985</v>
      </c>
      <c r="H901" s="51">
        <v>6</v>
      </c>
      <c r="I901" s="53" t="s">
        <v>1005</v>
      </c>
      <c r="J901" s="53" t="s">
        <v>1006</v>
      </c>
      <c r="K901" s="192" t="s">
        <v>980</v>
      </c>
      <c r="L901" s="53" t="s">
        <v>980</v>
      </c>
      <c r="M901" s="53">
        <v>37800</v>
      </c>
      <c r="N901" s="54">
        <f t="shared" si="154"/>
        <v>37800</v>
      </c>
      <c r="O901" s="55">
        <v>45505</v>
      </c>
      <c r="P901" s="51" t="s">
        <v>188</v>
      </c>
    </row>
    <row r="902" spans="1:16" ht="76.5" x14ac:dyDescent="0.25">
      <c r="A902" s="50">
        <v>740</v>
      </c>
      <c r="B902" s="50" t="s">
        <v>985</v>
      </c>
      <c r="C902" s="50" t="s">
        <v>1003</v>
      </c>
      <c r="D902" s="51" t="s">
        <v>176</v>
      </c>
      <c r="E902" s="50" t="s">
        <v>1007</v>
      </c>
      <c r="F902" s="52">
        <v>48510</v>
      </c>
      <c r="G902" s="50" t="s">
        <v>985</v>
      </c>
      <c r="H902" s="51">
        <v>14</v>
      </c>
      <c r="I902" s="53" t="s">
        <v>1008</v>
      </c>
      <c r="J902" s="53" t="s">
        <v>1009</v>
      </c>
      <c r="K902" s="192" t="s">
        <v>980</v>
      </c>
      <c r="L902" s="53" t="s">
        <v>980</v>
      </c>
      <c r="M902" s="53">
        <v>48510</v>
      </c>
      <c r="N902" s="54">
        <f t="shared" si="154"/>
        <v>48510</v>
      </c>
      <c r="O902" s="55">
        <v>45505</v>
      </c>
      <c r="P902" s="51" t="s">
        <v>188</v>
      </c>
    </row>
    <row r="903" spans="1:16" ht="25.5" x14ac:dyDescent="0.25">
      <c r="A903" s="50">
        <v>741</v>
      </c>
      <c r="B903" s="50" t="s">
        <v>1010</v>
      </c>
      <c r="C903" s="50" t="s">
        <v>1011</v>
      </c>
      <c r="D903" s="51" t="s">
        <v>180</v>
      </c>
      <c r="E903" s="50" t="s">
        <v>1012</v>
      </c>
      <c r="F903" s="52" t="s">
        <v>1013</v>
      </c>
      <c r="G903" s="50" t="s">
        <v>1010</v>
      </c>
      <c r="H903" s="51">
        <v>6</v>
      </c>
      <c r="I903" s="53" t="s">
        <v>1014</v>
      </c>
      <c r="J903" s="53" t="s">
        <v>1015</v>
      </c>
      <c r="K903" s="192" t="s">
        <v>999</v>
      </c>
      <c r="L903" s="53" t="s">
        <v>980</v>
      </c>
      <c r="M903" s="53">
        <v>77200</v>
      </c>
      <c r="N903" s="54">
        <f t="shared" si="154"/>
        <v>77200</v>
      </c>
      <c r="O903" s="55">
        <v>45505</v>
      </c>
      <c r="P903" s="51" t="s">
        <v>188</v>
      </c>
    </row>
    <row r="904" spans="1:16" ht="25.5" x14ac:dyDescent="0.25">
      <c r="A904" s="50">
        <v>742</v>
      </c>
      <c r="B904" s="50" t="s">
        <v>1016</v>
      </c>
      <c r="C904" s="50" t="s">
        <v>1011</v>
      </c>
      <c r="D904" s="51" t="s">
        <v>180</v>
      </c>
      <c r="E904" s="50" t="s">
        <v>1012</v>
      </c>
      <c r="F904" s="52" t="s">
        <v>1013</v>
      </c>
      <c r="G904" s="50" t="s">
        <v>1016</v>
      </c>
      <c r="H904" s="51">
        <v>6</v>
      </c>
      <c r="I904" s="53" t="s">
        <v>1014</v>
      </c>
      <c r="J904" s="53" t="s">
        <v>1015</v>
      </c>
      <c r="K904" s="192" t="s">
        <v>999</v>
      </c>
      <c r="L904" s="53" t="s">
        <v>980</v>
      </c>
      <c r="M904" s="53">
        <v>77200</v>
      </c>
      <c r="N904" s="54">
        <f t="shared" si="154"/>
        <v>77200</v>
      </c>
      <c r="O904" s="55">
        <v>45505</v>
      </c>
      <c r="P904" s="51" t="s">
        <v>188</v>
      </c>
    </row>
    <row r="905" spans="1:16" ht="25.5" x14ac:dyDescent="0.25">
      <c r="A905" s="50">
        <v>743</v>
      </c>
      <c r="B905" s="50" t="s">
        <v>889</v>
      </c>
      <c r="C905" s="50" t="s">
        <v>1017</v>
      </c>
      <c r="D905" s="51" t="s">
        <v>180</v>
      </c>
      <c r="E905" s="50" t="s">
        <v>977</v>
      </c>
      <c r="F905" s="52" t="s">
        <v>1018</v>
      </c>
      <c r="G905" s="50" t="s">
        <v>889</v>
      </c>
      <c r="H905" s="51">
        <v>6</v>
      </c>
      <c r="I905" s="53" t="s">
        <v>1000</v>
      </c>
      <c r="J905" s="53" t="s">
        <v>1001</v>
      </c>
      <c r="K905" s="192" t="s">
        <v>999</v>
      </c>
      <c r="L905" s="53" t="s">
        <v>980</v>
      </c>
      <c r="M905" s="53">
        <v>94000</v>
      </c>
      <c r="N905" s="54">
        <f t="shared" si="154"/>
        <v>94000</v>
      </c>
      <c r="O905" s="55">
        <v>45505</v>
      </c>
      <c r="P905" s="51" t="s">
        <v>188</v>
      </c>
    </row>
    <row r="906" spans="1:16" ht="25.5" x14ac:dyDescent="0.25">
      <c r="A906" s="50">
        <v>744</v>
      </c>
      <c r="B906" s="50" t="s">
        <v>1019</v>
      </c>
      <c r="C906" s="50" t="s">
        <v>1017</v>
      </c>
      <c r="D906" s="51" t="s">
        <v>180</v>
      </c>
      <c r="E906" s="50" t="s">
        <v>977</v>
      </c>
      <c r="F906" s="52" t="s">
        <v>1020</v>
      </c>
      <c r="G906" s="50" t="s">
        <v>1019</v>
      </c>
      <c r="H906" s="51">
        <v>6</v>
      </c>
      <c r="I906" s="53" t="s">
        <v>1005</v>
      </c>
      <c r="J906" s="53" t="s">
        <v>1006</v>
      </c>
      <c r="K906" s="192" t="s">
        <v>999</v>
      </c>
      <c r="L906" s="53" t="s">
        <v>980</v>
      </c>
      <c r="M906" s="53">
        <v>47800</v>
      </c>
      <c r="N906" s="54">
        <f t="shared" si="154"/>
        <v>47800</v>
      </c>
      <c r="O906" s="55">
        <v>45505</v>
      </c>
      <c r="P906" s="51" t="s">
        <v>188</v>
      </c>
    </row>
    <row r="907" spans="1:16" ht="38.25" x14ac:dyDescent="0.25">
      <c r="A907" s="12">
        <v>745</v>
      </c>
      <c r="B907" s="12" t="s">
        <v>974</v>
      </c>
      <c r="C907" s="12" t="s">
        <v>1021</v>
      </c>
      <c r="D907" s="1" t="s">
        <v>1022</v>
      </c>
      <c r="E907" s="12" t="s">
        <v>1023</v>
      </c>
      <c r="F907" s="22" t="s">
        <v>1015</v>
      </c>
      <c r="G907" s="12" t="s">
        <v>974</v>
      </c>
      <c r="H907" s="1">
        <v>4</v>
      </c>
      <c r="I907" s="7" t="s">
        <v>997</v>
      </c>
      <c r="J907" s="7" t="s">
        <v>1015</v>
      </c>
      <c r="K907" s="15" t="s">
        <v>1024</v>
      </c>
      <c r="L907" s="7" t="s">
        <v>980</v>
      </c>
      <c r="M907" s="7">
        <v>67200</v>
      </c>
      <c r="N907" s="40">
        <f t="shared" si="154"/>
        <v>67200</v>
      </c>
      <c r="O907" s="41">
        <v>45505</v>
      </c>
      <c r="P907" s="1"/>
    </row>
    <row r="908" spans="1:16" ht="38.25" x14ac:dyDescent="0.25">
      <c r="A908" s="12">
        <v>746</v>
      </c>
      <c r="B908" s="12" t="s">
        <v>985</v>
      </c>
      <c r="C908" s="12" t="s">
        <v>1021</v>
      </c>
      <c r="D908" s="1" t="s">
        <v>1022</v>
      </c>
      <c r="E908" s="12" t="s">
        <v>1025</v>
      </c>
      <c r="F908" s="22" t="s">
        <v>1026</v>
      </c>
      <c r="G908" s="12" t="s">
        <v>985</v>
      </c>
      <c r="H908" s="1">
        <v>4</v>
      </c>
      <c r="I908" s="7" t="s">
        <v>1005</v>
      </c>
      <c r="J908" s="7" t="s">
        <v>1026</v>
      </c>
      <c r="K908" s="15" t="s">
        <v>1024</v>
      </c>
      <c r="L908" s="7" t="s">
        <v>980</v>
      </c>
      <c r="M908" s="7">
        <v>25200</v>
      </c>
      <c r="N908" s="40">
        <f t="shared" si="154"/>
        <v>25200</v>
      </c>
      <c r="O908" s="41">
        <v>45505</v>
      </c>
      <c r="P908" s="1"/>
    </row>
    <row r="909" spans="1:16" ht="38.25" x14ac:dyDescent="0.25">
      <c r="A909" s="50">
        <v>747</v>
      </c>
      <c r="B909" s="50" t="s">
        <v>1027</v>
      </c>
      <c r="C909" s="50" t="s">
        <v>1028</v>
      </c>
      <c r="D909" s="51" t="s">
        <v>180</v>
      </c>
      <c r="E909" s="65" t="s">
        <v>838</v>
      </c>
      <c r="F909" s="52">
        <v>37800</v>
      </c>
      <c r="G909" s="65" t="s">
        <v>1027</v>
      </c>
      <c r="H909" s="66">
        <v>6</v>
      </c>
      <c r="I909" s="53">
        <v>6300</v>
      </c>
      <c r="J909" s="53">
        <v>37800</v>
      </c>
      <c r="K909" s="96">
        <v>10000</v>
      </c>
      <c r="L909" s="53">
        <v>20000</v>
      </c>
      <c r="M909" s="53">
        <v>67800</v>
      </c>
      <c r="N909" s="54">
        <f t="shared" si="154"/>
        <v>67800</v>
      </c>
      <c r="O909" s="55">
        <v>45505</v>
      </c>
      <c r="P909" s="51" t="s">
        <v>182</v>
      </c>
    </row>
    <row r="910" spans="1:16" ht="38.25" x14ac:dyDescent="0.25">
      <c r="A910" s="50">
        <v>748</v>
      </c>
      <c r="B910" s="50" t="s">
        <v>974</v>
      </c>
      <c r="C910" s="50" t="s">
        <v>1029</v>
      </c>
      <c r="D910" s="51" t="s">
        <v>176</v>
      </c>
      <c r="E910" s="65" t="s">
        <v>1030</v>
      </c>
      <c r="F910" s="52" t="s">
        <v>1015</v>
      </c>
      <c r="G910" s="50" t="s">
        <v>974</v>
      </c>
      <c r="H910" s="66">
        <v>4</v>
      </c>
      <c r="I910" s="53" t="s">
        <v>997</v>
      </c>
      <c r="J910" s="53" t="s">
        <v>1031</v>
      </c>
      <c r="K910" s="192" t="s">
        <v>980</v>
      </c>
      <c r="L910" s="53" t="s">
        <v>980</v>
      </c>
      <c r="M910" s="53">
        <v>67200</v>
      </c>
      <c r="N910" s="54">
        <f t="shared" si="154"/>
        <v>67200</v>
      </c>
      <c r="O910" s="55">
        <v>45505</v>
      </c>
      <c r="P910" s="51" t="s">
        <v>188</v>
      </c>
    </row>
    <row r="911" spans="1:16" ht="25.5" x14ac:dyDescent="0.25">
      <c r="A911" s="50">
        <v>749</v>
      </c>
      <c r="B911" s="50" t="s">
        <v>984</v>
      </c>
      <c r="C911" s="50" t="s">
        <v>1029</v>
      </c>
      <c r="D911" s="51" t="s">
        <v>176</v>
      </c>
      <c r="E911" s="65" t="s">
        <v>1030</v>
      </c>
      <c r="F911" s="52" t="s">
        <v>1032</v>
      </c>
      <c r="G911" s="50" t="s">
        <v>984</v>
      </c>
      <c r="H911" s="66">
        <v>4</v>
      </c>
      <c r="I911" s="53" t="s">
        <v>1000</v>
      </c>
      <c r="J911" s="53" t="s">
        <v>1031</v>
      </c>
      <c r="K911" s="192" t="s">
        <v>1033</v>
      </c>
      <c r="L911" s="53" t="s">
        <v>980</v>
      </c>
      <c r="M911" s="53">
        <v>58000</v>
      </c>
      <c r="N911" s="54">
        <f t="shared" si="154"/>
        <v>58000</v>
      </c>
      <c r="O911" s="55">
        <v>45505</v>
      </c>
      <c r="P911" s="51" t="s">
        <v>188</v>
      </c>
    </row>
    <row r="912" spans="1:16" ht="25.5" x14ac:dyDescent="0.25">
      <c r="A912" s="50">
        <v>750</v>
      </c>
      <c r="B912" s="50" t="s">
        <v>1002</v>
      </c>
      <c r="C912" s="50" t="s">
        <v>1029</v>
      </c>
      <c r="D912" s="51" t="s">
        <v>176</v>
      </c>
      <c r="E912" s="65" t="s">
        <v>1030</v>
      </c>
      <c r="F912" s="52" t="s">
        <v>1032</v>
      </c>
      <c r="G912" s="50" t="s">
        <v>1002</v>
      </c>
      <c r="H912" s="66">
        <v>4</v>
      </c>
      <c r="I912" s="53" t="s">
        <v>1000</v>
      </c>
      <c r="J912" s="53" t="s">
        <v>1031</v>
      </c>
      <c r="K912" s="192" t="s">
        <v>1033</v>
      </c>
      <c r="L912" s="53" t="s">
        <v>980</v>
      </c>
      <c r="M912" s="53">
        <v>58000</v>
      </c>
      <c r="N912" s="54">
        <f t="shared" si="154"/>
        <v>58000</v>
      </c>
      <c r="O912" s="55">
        <v>45505</v>
      </c>
      <c r="P912" s="51" t="s">
        <v>188</v>
      </c>
    </row>
    <row r="913" spans="1:16" ht="25.5" x14ac:dyDescent="0.25">
      <c r="A913" s="50">
        <v>751</v>
      </c>
      <c r="B913" s="50" t="s">
        <v>885</v>
      </c>
      <c r="C913" s="50" t="s">
        <v>1029</v>
      </c>
      <c r="D913" s="51" t="s">
        <v>176</v>
      </c>
      <c r="E913" s="65" t="s">
        <v>1030</v>
      </c>
      <c r="F913" s="52" t="s">
        <v>1032</v>
      </c>
      <c r="G913" s="50" t="s">
        <v>885</v>
      </c>
      <c r="H913" s="66">
        <v>4</v>
      </c>
      <c r="I913" s="53" t="s">
        <v>1000</v>
      </c>
      <c r="J913" s="53" t="s">
        <v>1031</v>
      </c>
      <c r="K913" s="192" t="s">
        <v>1033</v>
      </c>
      <c r="L913" s="53" t="s">
        <v>980</v>
      </c>
      <c r="M913" s="53">
        <v>58000</v>
      </c>
      <c r="N913" s="54">
        <f t="shared" si="154"/>
        <v>58000</v>
      </c>
      <c r="O913" s="55">
        <v>45505</v>
      </c>
      <c r="P913" s="51" t="s">
        <v>188</v>
      </c>
    </row>
    <row r="914" spans="1:16" ht="25.5" x14ac:dyDescent="0.25">
      <c r="A914" s="50">
        <v>752</v>
      </c>
      <c r="B914" s="50" t="s">
        <v>883</v>
      </c>
      <c r="C914" s="50" t="s">
        <v>1029</v>
      </c>
      <c r="D914" s="51" t="s">
        <v>176</v>
      </c>
      <c r="E914" s="65" t="s">
        <v>1030</v>
      </c>
      <c r="F914" s="52" t="s">
        <v>1032</v>
      </c>
      <c r="G914" s="50" t="s">
        <v>883</v>
      </c>
      <c r="H914" s="66">
        <v>4</v>
      </c>
      <c r="I914" s="53" t="s">
        <v>1000</v>
      </c>
      <c r="J914" s="53" t="s">
        <v>1031</v>
      </c>
      <c r="K914" s="192" t="s">
        <v>1033</v>
      </c>
      <c r="L914" s="53" t="s">
        <v>980</v>
      </c>
      <c r="M914" s="53">
        <v>58000</v>
      </c>
      <c r="N914" s="54">
        <f t="shared" si="154"/>
        <v>58000</v>
      </c>
      <c r="O914" s="55">
        <v>45505</v>
      </c>
      <c r="P914" s="51" t="s">
        <v>188</v>
      </c>
    </row>
    <row r="915" spans="1:16" ht="25.5" x14ac:dyDescent="0.25">
      <c r="A915" s="50">
        <v>753</v>
      </c>
      <c r="B915" s="50" t="s">
        <v>889</v>
      </c>
      <c r="C915" s="50" t="s">
        <v>1029</v>
      </c>
      <c r="D915" s="51" t="s">
        <v>176</v>
      </c>
      <c r="E915" s="65" t="s">
        <v>1030</v>
      </c>
      <c r="F915" s="52" t="s">
        <v>1032</v>
      </c>
      <c r="G915" s="50" t="s">
        <v>889</v>
      </c>
      <c r="H915" s="66">
        <v>4</v>
      </c>
      <c r="I915" s="53" t="s">
        <v>1000</v>
      </c>
      <c r="J915" s="53" t="s">
        <v>1031</v>
      </c>
      <c r="K915" s="192" t="s">
        <v>1033</v>
      </c>
      <c r="L915" s="53" t="s">
        <v>980</v>
      </c>
      <c r="M915" s="53">
        <v>58000</v>
      </c>
      <c r="N915" s="54">
        <f t="shared" si="154"/>
        <v>58000</v>
      </c>
      <c r="O915" s="55">
        <v>45505</v>
      </c>
      <c r="P915" s="51" t="s">
        <v>188</v>
      </c>
    </row>
    <row r="916" spans="1:16" ht="25.5" x14ac:dyDescent="0.25">
      <c r="A916" s="50">
        <v>754</v>
      </c>
      <c r="B916" s="50" t="s">
        <v>888</v>
      </c>
      <c r="C916" s="50" t="s">
        <v>1029</v>
      </c>
      <c r="D916" s="51" t="s">
        <v>176</v>
      </c>
      <c r="E916" s="65" t="s">
        <v>1030</v>
      </c>
      <c r="F916" s="52" t="s">
        <v>1032</v>
      </c>
      <c r="G916" s="50" t="s">
        <v>888</v>
      </c>
      <c r="H916" s="66">
        <v>4</v>
      </c>
      <c r="I916" s="53" t="s">
        <v>1000</v>
      </c>
      <c r="J916" s="53" t="s">
        <v>1031</v>
      </c>
      <c r="K916" s="192" t="s">
        <v>1033</v>
      </c>
      <c r="L916" s="53" t="s">
        <v>980</v>
      </c>
      <c r="M916" s="53">
        <v>58000</v>
      </c>
      <c r="N916" s="54">
        <f t="shared" si="154"/>
        <v>58000</v>
      </c>
      <c r="O916" s="55">
        <v>45505</v>
      </c>
      <c r="P916" s="51" t="s">
        <v>188</v>
      </c>
    </row>
    <row r="917" spans="1:16" ht="25.5" x14ac:dyDescent="0.25">
      <c r="A917" s="50">
        <v>755</v>
      </c>
      <c r="B917" s="50" t="s">
        <v>981</v>
      </c>
      <c r="C917" s="50" t="s">
        <v>1029</v>
      </c>
      <c r="D917" s="51" t="s">
        <v>176</v>
      </c>
      <c r="E917" s="65" t="s">
        <v>1030</v>
      </c>
      <c r="F917" s="52" t="s">
        <v>1032</v>
      </c>
      <c r="G917" s="50" t="s">
        <v>981</v>
      </c>
      <c r="H917" s="66">
        <v>4</v>
      </c>
      <c r="I917" s="53" t="s">
        <v>1000</v>
      </c>
      <c r="J917" s="53" t="s">
        <v>1031</v>
      </c>
      <c r="K917" s="192" t="s">
        <v>1033</v>
      </c>
      <c r="L917" s="53" t="s">
        <v>980</v>
      </c>
      <c r="M917" s="53">
        <v>58000</v>
      </c>
      <c r="N917" s="54">
        <f t="shared" si="154"/>
        <v>58000</v>
      </c>
      <c r="O917" s="55">
        <v>45505</v>
      </c>
      <c r="P917" s="51" t="s">
        <v>188</v>
      </c>
    </row>
    <row r="918" spans="1:16" ht="25.5" x14ac:dyDescent="0.25">
      <c r="A918" s="50">
        <v>756</v>
      </c>
      <c r="B918" s="50" t="s">
        <v>1034</v>
      </c>
      <c r="C918" s="50" t="s">
        <v>1029</v>
      </c>
      <c r="D918" s="51" t="s">
        <v>176</v>
      </c>
      <c r="E918" s="65" t="s">
        <v>1030</v>
      </c>
      <c r="F918" s="52" t="s">
        <v>1026</v>
      </c>
      <c r="G918" s="50" t="s">
        <v>1034</v>
      </c>
      <c r="H918" s="66">
        <v>4</v>
      </c>
      <c r="I918" s="53" t="s">
        <v>1005</v>
      </c>
      <c r="J918" s="53" t="s">
        <v>1026</v>
      </c>
      <c r="K918" s="192" t="s">
        <v>980</v>
      </c>
      <c r="L918" s="53" t="s">
        <v>980</v>
      </c>
      <c r="M918" s="53">
        <v>25200</v>
      </c>
      <c r="N918" s="54">
        <f t="shared" si="154"/>
        <v>25200</v>
      </c>
      <c r="O918" s="55">
        <v>45505</v>
      </c>
      <c r="P918" s="51" t="s">
        <v>188</v>
      </c>
    </row>
    <row r="919" spans="1:16" x14ac:dyDescent="0.25">
      <c r="A919" s="1"/>
      <c r="B919" s="12"/>
      <c r="C919" s="12"/>
      <c r="D919" s="1"/>
      <c r="E919" s="12"/>
      <c r="F919" s="22"/>
      <c r="G919" s="12"/>
      <c r="H919" s="1"/>
      <c r="I919" s="7"/>
      <c r="J919" s="7"/>
      <c r="K919" s="15"/>
      <c r="L919" s="7"/>
      <c r="M919" s="10">
        <f>SUM(M892:M918)</f>
        <v>1652710</v>
      </c>
      <c r="N919" s="59">
        <f t="shared" si="154"/>
        <v>1652710</v>
      </c>
      <c r="O919" s="41"/>
      <c r="P919" s="75"/>
    </row>
    <row r="920" spans="1:16" x14ac:dyDescent="0.25">
      <c r="A920" s="1"/>
      <c r="B920" s="12"/>
      <c r="C920" s="12"/>
      <c r="D920" s="1"/>
      <c r="E920" s="12"/>
      <c r="F920" s="22"/>
      <c r="G920" s="12"/>
      <c r="H920" s="1"/>
      <c r="I920" s="7"/>
      <c r="J920" s="7"/>
      <c r="K920" s="15"/>
      <c r="L920" s="7"/>
      <c r="M920" s="32">
        <f>M919+M891</f>
        <v>4001782</v>
      </c>
      <c r="N920" s="59">
        <f t="shared" si="154"/>
        <v>4001782</v>
      </c>
      <c r="O920" s="41"/>
      <c r="P920" s="75"/>
    </row>
    <row r="921" spans="1:16" ht="15.75" x14ac:dyDescent="0.25">
      <c r="A921" s="456" t="s">
        <v>1035</v>
      </c>
      <c r="B921" s="456"/>
      <c r="C921" s="456"/>
      <c r="D921" s="456"/>
      <c r="E921" s="456"/>
      <c r="F921" s="456"/>
      <c r="G921" s="456"/>
      <c r="H921" s="456"/>
      <c r="I921" s="456"/>
      <c r="J921" s="456"/>
      <c r="K921" s="456"/>
      <c r="L921" s="456"/>
      <c r="M921" s="456"/>
      <c r="N921" s="456"/>
      <c r="O921" s="456"/>
      <c r="P921" s="456"/>
    </row>
    <row r="922" spans="1:16" x14ac:dyDescent="0.25">
      <c r="A922" s="450" t="s">
        <v>106</v>
      </c>
      <c r="B922" s="447" t="s">
        <v>107</v>
      </c>
      <c r="C922" s="447" t="s">
        <v>108</v>
      </c>
      <c r="D922" s="447" t="s">
        <v>109</v>
      </c>
      <c r="E922" s="448" t="s">
        <v>110</v>
      </c>
      <c r="F922" s="449" t="s">
        <v>111</v>
      </c>
      <c r="G922" s="447" t="s">
        <v>112</v>
      </c>
      <c r="H922" s="450" t="s">
        <v>113</v>
      </c>
      <c r="I922" s="450"/>
      <c r="J922" s="450"/>
      <c r="K922" s="450"/>
      <c r="L922" s="193"/>
      <c r="M922" s="451" t="s">
        <v>114</v>
      </c>
      <c r="N922" s="447" t="s">
        <v>159</v>
      </c>
      <c r="O922" s="523" t="s">
        <v>160</v>
      </c>
      <c r="P922" s="447" t="s">
        <v>161</v>
      </c>
    </row>
    <row r="923" spans="1:16" ht="25.5" x14ac:dyDescent="0.25">
      <c r="A923" s="450"/>
      <c r="B923" s="447"/>
      <c r="C923" s="447"/>
      <c r="D923" s="447"/>
      <c r="E923" s="448"/>
      <c r="F923" s="449"/>
      <c r="G923" s="447"/>
      <c r="H923" s="194" t="s">
        <v>115</v>
      </c>
      <c r="I923" s="195" t="s">
        <v>116</v>
      </c>
      <c r="J923" s="195" t="s">
        <v>117</v>
      </c>
      <c r="K923" s="195" t="s">
        <v>118</v>
      </c>
      <c r="L923" s="195" t="s">
        <v>119</v>
      </c>
      <c r="M923" s="451"/>
      <c r="N923" s="447"/>
      <c r="O923" s="523"/>
      <c r="P923" s="447"/>
    </row>
    <row r="924" spans="1:16" ht="51" x14ac:dyDescent="0.25">
      <c r="A924" s="28">
        <v>757</v>
      </c>
      <c r="B924" s="1" t="s">
        <v>1036</v>
      </c>
      <c r="C924" s="12" t="s">
        <v>1037</v>
      </c>
      <c r="D924" s="1" t="s">
        <v>186</v>
      </c>
      <c r="E924" s="196" t="s">
        <v>1038</v>
      </c>
      <c r="F924" s="22">
        <v>31500</v>
      </c>
      <c r="G924" s="68" t="str">
        <f t="shared" ref="G924:G936" si="155">B924</f>
        <v>Nahashon Irungu</v>
      </c>
      <c r="H924" s="1">
        <v>5</v>
      </c>
      <c r="I924" s="7">
        <v>6300</v>
      </c>
      <c r="J924" s="7">
        <f>H924*I924</f>
        <v>31500</v>
      </c>
      <c r="K924" s="7">
        <v>0</v>
      </c>
      <c r="L924" s="7">
        <v>0</v>
      </c>
      <c r="M924" s="7">
        <f>J924+K924+L924</f>
        <v>31500</v>
      </c>
      <c r="N924" s="40">
        <f>M924</f>
        <v>31500</v>
      </c>
      <c r="O924" s="41">
        <v>45444</v>
      </c>
      <c r="P924" s="1"/>
    </row>
    <row r="925" spans="1:16" ht="38.25" x14ac:dyDescent="0.25">
      <c r="A925" s="48">
        <v>758</v>
      </c>
      <c r="B925" s="1" t="s">
        <v>346</v>
      </c>
      <c r="C925" s="12" t="s">
        <v>1039</v>
      </c>
      <c r="D925" s="1" t="s">
        <v>1040</v>
      </c>
      <c r="E925" s="11" t="s">
        <v>1041</v>
      </c>
      <c r="F925" s="22">
        <v>67200</v>
      </c>
      <c r="G925" s="12" t="str">
        <f t="shared" si="155"/>
        <v>Catherine Maina</v>
      </c>
      <c r="H925" s="1">
        <v>30</v>
      </c>
      <c r="I925" s="7">
        <v>2240</v>
      </c>
      <c r="J925" s="7">
        <f>I925*H925</f>
        <v>67200</v>
      </c>
      <c r="K925" s="7">
        <v>0</v>
      </c>
      <c r="L925" s="7">
        <v>0</v>
      </c>
      <c r="M925" s="7">
        <f>J925+K925+L925</f>
        <v>67200</v>
      </c>
      <c r="N925" s="40">
        <f t="shared" ref="N925:N938" si="156">M925</f>
        <v>67200</v>
      </c>
      <c r="O925" s="41">
        <v>45444</v>
      </c>
      <c r="P925" s="1"/>
    </row>
    <row r="926" spans="1:16" ht="38.25" x14ac:dyDescent="0.25">
      <c r="A926" s="28">
        <v>759</v>
      </c>
      <c r="B926" s="1" t="s">
        <v>1042</v>
      </c>
      <c r="C926" s="12" t="s">
        <v>1039</v>
      </c>
      <c r="D926" s="1"/>
      <c r="E926" s="11"/>
      <c r="F926" s="22">
        <v>67200</v>
      </c>
      <c r="G926" s="12" t="str">
        <f t="shared" si="155"/>
        <v>Harrison Giteru</v>
      </c>
      <c r="H926" s="1">
        <v>30</v>
      </c>
      <c r="I926" s="7">
        <v>2240</v>
      </c>
      <c r="J926" s="7">
        <f t="shared" ref="J926:J935" si="157">I926*H926</f>
        <v>67200</v>
      </c>
      <c r="K926" s="7">
        <v>0</v>
      </c>
      <c r="L926" s="7">
        <v>0</v>
      </c>
      <c r="M926" s="7">
        <f t="shared" ref="M926:M935" si="158">J926+K926+L926</f>
        <v>67200</v>
      </c>
      <c r="N926" s="40">
        <f t="shared" si="156"/>
        <v>67200</v>
      </c>
      <c r="O926" s="41">
        <v>45444</v>
      </c>
      <c r="P926" s="1"/>
    </row>
    <row r="927" spans="1:16" ht="38.25" x14ac:dyDescent="0.25">
      <c r="A927" s="48">
        <v>760</v>
      </c>
      <c r="B927" s="1" t="s">
        <v>1043</v>
      </c>
      <c r="C927" s="12" t="s">
        <v>1039</v>
      </c>
      <c r="D927" s="1"/>
      <c r="E927" s="11"/>
      <c r="F927" s="22">
        <v>37800</v>
      </c>
      <c r="G927" s="12" t="str">
        <f t="shared" si="155"/>
        <v>Stephen Murigi</v>
      </c>
      <c r="H927" s="1">
        <v>30</v>
      </c>
      <c r="I927" s="7">
        <v>1260</v>
      </c>
      <c r="J927" s="7">
        <f t="shared" si="157"/>
        <v>37800</v>
      </c>
      <c r="K927" s="7">
        <v>0</v>
      </c>
      <c r="L927" s="7">
        <v>0</v>
      </c>
      <c r="M927" s="7">
        <f t="shared" si="158"/>
        <v>37800</v>
      </c>
      <c r="N927" s="40">
        <f t="shared" si="156"/>
        <v>37800</v>
      </c>
      <c r="O927" s="41">
        <v>45444</v>
      </c>
      <c r="P927" s="1"/>
    </row>
    <row r="928" spans="1:16" ht="25.5" x14ac:dyDescent="0.25">
      <c r="A928" s="49">
        <v>761</v>
      </c>
      <c r="B928" s="51" t="s">
        <v>1044</v>
      </c>
      <c r="C928" s="50" t="s">
        <v>1045</v>
      </c>
      <c r="D928" s="51" t="s">
        <v>505</v>
      </c>
      <c r="E928" s="106" t="s">
        <v>1046</v>
      </c>
      <c r="F928" s="52">
        <v>23680</v>
      </c>
      <c r="G928" s="50" t="str">
        <f t="shared" si="155"/>
        <v>Simon Ichahuria</v>
      </c>
      <c r="H928" s="51">
        <v>4</v>
      </c>
      <c r="I928" s="53">
        <v>3920</v>
      </c>
      <c r="J928" s="53">
        <f t="shared" si="157"/>
        <v>15680</v>
      </c>
      <c r="K928" s="53">
        <v>8000</v>
      </c>
      <c r="L928" s="53">
        <v>0</v>
      </c>
      <c r="M928" s="53">
        <f t="shared" si="158"/>
        <v>23680</v>
      </c>
      <c r="N928" s="54">
        <f t="shared" si="156"/>
        <v>23680</v>
      </c>
      <c r="O928" s="55">
        <v>45444</v>
      </c>
      <c r="P928" s="51" t="s">
        <v>188</v>
      </c>
    </row>
    <row r="929" spans="1:16" ht="51" x14ac:dyDescent="0.25">
      <c r="A929" s="49">
        <v>762</v>
      </c>
      <c r="B929" s="51" t="s">
        <v>1047</v>
      </c>
      <c r="C929" s="50" t="s">
        <v>1048</v>
      </c>
      <c r="D929" s="51" t="s">
        <v>1049</v>
      </c>
      <c r="E929" s="106" t="s">
        <v>1050</v>
      </c>
      <c r="F929" s="52">
        <v>83000</v>
      </c>
      <c r="G929" s="50" t="str">
        <f t="shared" si="155"/>
        <v>Paul Mugo</v>
      </c>
      <c r="H929" s="51">
        <v>3</v>
      </c>
      <c r="I929" s="53">
        <v>16800</v>
      </c>
      <c r="J929" s="53">
        <f t="shared" si="157"/>
        <v>50400</v>
      </c>
      <c r="K929" s="53">
        <v>32600</v>
      </c>
      <c r="L929" s="53">
        <v>0</v>
      </c>
      <c r="M929" s="53">
        <f t="shared" si="158"/>
        <v>83000</v>
      </c>
      <c r="N929" s="54">
        <f t="shared" si="156"/>
        <v>83000</v>
      </c>
      <c r="O929" s="55">
        <v>45444</v>
      </c>
      <c r="P929" s="51" t="s">
        <v>188</v>
      </c>
    </row>
    <row r="930" spans="1:16" ht="51" x14ac:dyDescent="0.25">
      <c r="A930" s="49">
        <v>763</v>
      </c>
      <c r="B930" s="51" t="s">
        <v>1036</v>
      </c>
      <c r="C930" s="50" t="s">
        <v>1051</v>
      </c>
      <c r="D930" s="51" t="s">
        <v>1049</v>
      </c>
      <c r="E930" s="106" t="s">
        <v>1052</v>
      </c>
      <c r="F930" s="52">
        <v>18900</v>
      </c>
      <c r="G930" s="50" t="str">
        <f t="shared" si="155"/>
        <v>Nahashon Irungu</v>
      </c>
      <c r="H930" s="51">
        <v>3</v>
      </c>
      <c r="I930" s="53">
        <v>6300</v>
      </c>
      <c r="J930" s="53">
        <f t="shared" si="157"/>
        <v>18900</v>
      </c>
      <c r="K930" s="53">
        <v>0</v>
      </c>
      <c r="L930" s="53">
        <v>0</v>
      </c>
      <c r="M930" s="53">
        <f t="shared" si="158"/>
        <v>18900</v>
      </c>
      <c r="N930" s="54">
        <f t="shared" si="156"/>
        <v>18900</v>
      </c>
      <c r="O930" s="55">
        <v>45444</v>
      </c>
      <c r="P930" s="51" t="s">
        <v>188</v>
      </c>
    </row>
    <row r="931" spans="1:16" ht="51" x14ac:dyDescent="0.25">
      <c r="A931" s="49">
        <v>764</v>
      </c>
      <c r="B931" s="51" t="s">
        <v>1036</v>
      </c>
      <c r="C931" s="50" t="s">
        <v>1053</v>
      </c>
      <c r="D931" s="51" t="s">
        <v>186</v>
      </c>
      <c r="E931" s="106" t="s">
        <v>1054</v>
      </c>
      <c r="F931" s="52">
        <v>18900</v>
      </c>
      <c r="G931" s="50" t="str">
        <f t="shared" si="155"/>
        <v>Nahashon Irungu</v>
      </c>
      <c r="H931" s="51">
        <v>3</v>
      </c>
      <c r="I931" s="53">
        <v>6300</v>
      </c>
      <c r="J931" s="53">
        <f t="shared" si="157"/>
        <v>18900</v>
      </c>
      <c r="K931" s="53">
        <v>0</v>
      </c>
      <c r="L931" s="53"/>
      <c r="M931" s="53">
        <f t="shared" si="158"/>
        <v>18900</v>
      </c>
      <c r="N931" s="54">
        <f t="shared" si="156"/>
        <v>18900</v>
      </c>
      <c r="O931" s="55">
        <v>45444</v>
      </c>
      <c r="P931" s="51" t="s">
        <v>188</v>
      </c>
    </row>
    <row r="932" spans="1:16" ht="51" x14ac:dyDescent="0.25">
      <c r="A932" s="49">
        <v>765</v>
      </c>
      <c r="B932" s="51" t="s">
        <v>1055</v>
      </c>
      <c r="C932" s="50" t="s">
        <v>1053</v>
      </c>
      <c r="D932" s="51" t="s">
        <v>186</v>
      </c>
      <c r="E932" s="106" t="s">
        <v>1054</v>
      </c>
      <c r="F932" s="52">
        <v>10000</v>
      </c>
      <c r="G932" s="50" t="str">
        <f t="shared" si="155"/>
        <v>Vainusa Yussuf</v>
      </c>
      <c r="H932" s="51">
        <v>0</v>
      </c>
      <c r="I932" s="53">
        <v>0</v>
      </c>
      <c r="J932" s="53">
        <f t="shared" si="157"/>
        <v>0</v>
      </c>
      <c r="K932" s="53">
        <v>10000</v>
      </c>
      <c r="L932" s="53"/>
      <c r="M932" s="53">
        <f t="shared" si="158"/>
        <v>10000</v>
      </c>
      <c r="N932" s="54">
        <f t="shared" si="156"/>
        <v>10000</v>
      </c>
      <c r="O932" s="55">
        <v>45444</v>
      </c>
      <c r="P932" s="51" t="s">
        <v>188</v>
      </c>
    </row>
    <row r="933" spans="1:16" ht="38.25" x14ac:dyDescent="0.25">
      <c r="A933" s="49">
        <v>766</v>
      </c>
      <c r="B933" s="51" t="s">
        <v>1047</v>
      </c>
      <c r="C933" s="50" t="s">
        <v>1056</v>
      </c>
      <c r="D933" s="51" t="s">
        <v>176</v>
      </c>
      <c r="E933" s="106"/>
      <c r="F933" s="52">
        <v>27720</v>
      </c>
      <c r="G933" s="50" t="str">
        <f t="shared" si="155"/>
        <v>Paul Mugo</v>
      </c>
      <c r="H933" s="51">
        <v>3</v>
      </c>
      <c r="I933" s="53">
        <v>9240</v>
      </c>
      <c r="J933" s="53">
        <f t="shared" si="157"/>
        <v>27720</v>
      </c>
      <c r="K933" s="53">
        <v>0</v>
      </c>
      <c r="L933" s="53">
        <v>0</v>
      </c>
      <c r="M933" s="53">
        <f t="shared" si="158"/>
        <v>27720</v>
      </c>
      <c r="N933" s="54">
        <f t="shared" si="156"/>
        <v>27720</v>
      </c>
      <c r="O933" s="55">
        <v>45444</v>
      </c>
      <c r="P933" s="51" t="s">
        <v>188</v>
      </c>
    </row>
    <row r="934" spans="1:16" ht="38.25" x14ac:dyDescent="0.25">
      <c r="A934" s="49">
        <v>767</v>
      </c>
      <c r="B934" s="51" t="s">
        <v>1057</v>
      </c>
      <c r="C934" s="50" t="s">
        <v>1056</v>
      </c>
      <c r="D934" s="51" t="s">
        <v>176</v>
      </c>
      <c r="E934" s="106"/>
      <c r="F934" s="52">
        <v>27720</v>
      </c>
      <c r="G934" s="50" t="str">
        <f t="shared" si="155"/>
        <v>Vainusa Aburo</v>
      </c>
      <c r="H934" s="51">
        <v>3</v>
      </c>
      <c r="I934" s="53">
        <v>9240</v>
      </c>
      <c r="J934" s="53">
        <f t="shared" si="157"/>
        <v>27720</v>
      </c>
      <c r="K934" s="53">
        <v>0</v>
      </c>
      <c r="L934" s="53">
        <v>0</v>
      </c>
      <c r="M934" s="53">
        <f t="shared" si="158"/>
        <v>27720</v>
      </c>
      <c r="N934" s="54">
        <f t="shared" si="156"/>
        <v>27720</v>
      </c>
      <c r="O934" s="55">
        <v>45444</v>
      </c>
      <c r="P934" s="51" t="s">
        <v>188</v>
      </c>
    </row>
    <row r="935" spans="1:16" ht="38.25" x14ac:dyDescent="0.25">
      <c r="A935" s="49">
        <v>768</v>
      </c>
      <c r="B935" s="51" t="s">
        <v>1058</v>
      </c>
      <c r="C935" s="50" t="s">
        <v>1056</v>
      </c>
      <c r="D935" s="51" t="s">
        <v>176</v>
      </c>
      <c r="E935" s="106"/>
      <c r="F935" s="52">
        <v>18480</v>
      </c>
      <c r="G935" s="50" t="str">
        <f t="shared" si="155"/>
        <v>Stanley Nderitu</v>
      </c>
      <c r="H935" s="51">
        <v>3</v>
      </c>
      <c r="I935" s="53">
        <v>6160</v>
      </c>
      <c r="J935" s="53">
        <f t="shared" si="157"/>
        <v>18480</v>
      </c>
      <c r="K935" s="53">
        <v>0</v>
      </c>
      <c r="L935" s="53">
        <v>0</v>
      </c>
      <c r="M935" s="53">
        <f t="shared" si="158"/>
        <v>18480</v>
      </c>
      <c r="N935" s="54">
        <f t="shared" si="156"/>
        <v>18480</v>
      </c>
      <c r="O935" s="55">
        <v>45444</v>
      </c>
      <c r="P935" s="51" t="s">
        <v>188</v>
      </c>
    </row>
    <row r="936" spans="1:16" ht="38.25" x14ac:dyDescent="0.25">
      <c r="A936" s="49">
        <v>769</v>
      </c>
      <c r="B936" s="51" t="s">
        <v>1059</v>
      </c>
      <c r="C936" s="50" t="s">
        <v>1060</v>
      </c>
      <c r="D936" s="51" t="s">
        <v>186</v>
      </c>
      <c r="E936" s="106" t="s">
        <v>1061</v>
      </c>
      <c r="F936" s="52">
        <v>33000</v>
      </c>
      <c r="G936" s="50" t="str">
        <f t="shared" si="155"/>
        <v>John Nderu</v>
      </c>
      <c r="H936" s="51">
        <v>2</v>
      </c>
      <c r="I936" s="53">
        <v>14000</v>
      </c>
      <c r="J936" s="53">
        <f>I936*H936</f>
        <v>28000</v>
      </c>
      <c r="K936" s="53">
        <v>5000</v>
      </c>
      <c r="L936" s="53">
        <v>0</v>
      </c>
      <c r="M936" s="53">
        <f>J936+K936</f>
        <v>33000</v>
      </c>
      <c r="N936" s="54">
        <f t="shared" si="156"/>
        <v>33000</v>
      </c>
      <c r="O936" s="55">
        <v>45444</v>
      </c>
      <c r="P936" s="51" t="s">
        <v>188</v>
      </c>
    </row>
    <row r="937" spans="1:16" ht="38.25" x14ac:dyDescent="0.25">
      <c r="A937" s="28">
        <v>770</v>
      </c>
      <c r="B937" s="1" t="s">
        <v>1062</v>
      </c>
      <c r="C937" s="12" t="s">
        <v>1063</v>
      </c>
      <c r="D937" s="1" t="s">
        <v>1064</v>
      </c>
      <c r="E937" s="197">
        <v>45590</v>
      </c>
      <c r="F937" s="22">
        <v>200000</v>
      </c>
      <c r="G937" s="12" t="s">
        <v>1065</v>
      </c>
      <c r="H937" s="1">
        <v>1</v>
      </c>
      <c r="I937" s="7"/>
      <c r="J937" s="7">
        <v>200000</v>
      </c>
      <c r="K937" s="7">
        <v>0</v>
      </c>
      <c r="L937" s="7">
        <v>0</v>
      </c>
      <c r="M937" s="7">
        <v>200000</v>
      </c>
      <c r="N937" s="40">
        <f t="shared" si="156"/>
        <v>200000</v>
      </c>
      <c r="O937" s="41">
        <v>45444</v>
      </c>
      <c r="P937" s="1"/>
    </row>
    <row r="938" spans="1:16" ht="38.25" x14ac:dyDescent="0.25">
      <c r="A938" s="28">
        <v>771</v>
      </c>
      <c r="B938" s="1" t="s">
        <v>174</v>
      </c>
      <c r="C938" s="12" t="s">
        <v>1066</v>
      </c>
      <c r="D938" s="1" t="s">
        <v>1067</v>
      </c>
      <c r="E938" s="197">
        <v>45161</v>
      </c>
      <c r="F938" s="22">
        <v>64000</v>
      </c>
      <c r="G938" s="12" t="s">
        <v>1068</v>
      </c>
      <c r="H938" s="1">
        <v>1</v>
      </c>
      <c r="I938" s="7"/>
      <c r="J938" s="7">
        <v>64000</v>
      </c>
      <c r="K938" s="7">
        <v>0</v>
      </c>
      <c r="L938" s="7">
        <v>0</v>
      </c>
      <c r="M938" s="7">
        <f>J938+K938+L938</f>
        <v>64000</v>
      </c>
      <c r="N938" s="40">
        <f t="shared" si="156"/>
        <v>64000</v>
      </c>
      <c r="O938" s="41">
        <v>45444</v>
      </c>
      <c r="P938" s="1"/>
    </row>
    <row r="939" spans="1:16" x14ac:dyDescent="0.25">
      <c r="A939" s="28"/>
      <c r="B939" s="1"/>
      <c r="C939" s="12"/>
      <c r="D939" s="1"/>
      <c r="E939" s="197"/>
      <c r="F939" s="22"/>
      <c r="G939" s="12"/>
      <c r="H939" s="1"/>
      <c r="I939" s="7"/>
      <c r="J939" s="7"/>
      <c r="K939" s="7"/>
      <c r="L939" s="7"/>
      <c r="M939" s="10">
        <f>SUM(M924:M938)</f>
        <v>729100</v>
      </c>
      <c r="N939" s="10">
        <f>SUM(N924:N938)</f>
        <v>729100</v>
      </c>
      <c r="O939" s="1"/>
      <c r="P939" s="1"/>
    </row>
    <row r="940" spans="1:16" x14ac:dyDescent="0.25">
      <c r="A940" s="28"/>
      <c r="B940" s="1"/>
      <c r="C940" s="12"/>
      <c r="D940" s="1"/>
      <c r="E940" s="197"/>
      <c r="F940" s="22"/>
      <c r="G940" s="12"/>
      <c r="H940" s="1"/>
      <c r="I940" s="7"/>
      <c r="J940" s="7"/>
      <c r="K940" s="7"/>
      <c r="L940" s="7"/>
      <c r="M940" s="7"/>
      <c r="N940" s="1"/>
      <c r="O940" s="1"/>
      <c r="P940" s="1"/>
    </row>
    <row r="941" spans="1:16" ht="51" x14ac:dyDescent="0.25">
      <c r="A941" s="28">
        <v>772</v>
      </c>
      <c r="B941" s="1" t="s">
        <v>1069</v>
      </c>
      <c r="C941" s="12" t="s">
        <v>1070</v>
      </c>
      <c r="D941" s="1" t="s">
        <v>1071</v>
      </c>
      <c r="E941" s="197">
        <v>45294</v>
      </c>
      <c r="F941" s="22">
        <v>114000</v>
      </c>
      <c r="G941" s="12" t="s">
        <v>1068</v>
      </c>
      <c r="H941" s="1">
        <v>76</v>
      </c>
      <c r="I941" s="7">
        <v>1500</v>
      </c>
      <c r="J941" s="7">
        <f>I941*H941</f>
        <v>114000</v>
      </c>
      <c r="K941" s="7">
        <v>0</v>
      </c>
      <c r="L941" s="7">
        <v>0</v>
      </c>
      <c r="M941" s="7">
        <f>J941+K941+L941</f>
        <v>114000</v>
      </c>
      <c r="N941" s="40">
        <f>M941</f>
        <v>114000</v>
      </c>
      <c r="O941" s="41">
        <v>45505</v>
      </c>
      <c r="P941" s="1"/>
    </row>
    <row r="942" spans="1:16" ht="38.25" x14ac:dyDescent="0.25">
      <c r="A942" s="28">
        <v>773</v>
      </c>
      <c r="B942" s="12" t="s">
        <v>1072</v>
      </c>
      <c r="C942" s="12" t="s">
        <v>1073</v>
      </c>
      <c r="D942" s="1" t="s">
        <v>1074</v>
      </c>
      <c r="E942" s="197">
        <v>45380</v>
      </c>
      <c r="F942" s="22">
        <v>675000</v>
      </c>
      <c r="G942" s="12" t="s">
        <v>1068</v>
      </c>
      <c r="H942" s="1">
        <v>1</v>
      </c>
      <c r="I942" s="7">
        <v>1</v>
      </c>
      <c r="J942" s="7">
        <v>675000</v>
      </c>
      <c r="K942" s="7"/>
      <c r="L942" s="7"/>
      <c r="M942" s="7">
        <v>675000</v>
      </c>
      <c r="N942" s="40">
        <f>M942</f>
        <v>675000</v>
      </c>
      <c r="O942" s="41">
        <v>45505</v>
      </c>
      <c r="P942" s="1"/>
    </row>
    <row r="943" spans="1:16" x14ac:dyDescent="0.25">
      <c r="A943" s="1"/>
      <c r="B943" s="1"/>
      <c r="C943" s="1"/>
      <c r="D943" s="1"/>
      <c r="E943" s="11"/>
      <c r="F943" s="22"/>
      <c r="G943" s="12"/>
      <c r="H943" s="1"/>
      <c r="I943" s="7"/>
      <c r="J943" s="7"/>
      <c r="K943" s="7"/>
      <c r="L943" s="7"/>
      <c r="M943" s="10">
        <f>SUM(M941:M942)</f>
        <v>789000</v>
      </c>
      <c r="N943" s="1"/>
      <c r="O943" s="1"/>
      <c r="P943" s="1"/>
    </row>
    <row r="944" spans="1:16" x14ac:dyDescent="0.25">
      <c r="A944" s="1"/>
      <c r="B944" s="1"/>
      <c r="C944" s="1"/>
      <c r="D944" s="1"/>
      <c r="E944" s="11"/>
      <c r="F944" s="22"/>
      <c r="G944" s="12"/>
      <c r="H944" s="1"/>
      <c r="I944" s="7"/>
      <c r="J944" s="7"/>
      <c r="K944" s="7"/>
      <c r="L944" s="7"/>
      <c r="M944" s="32">
        <f>M943+M939</f>
        <v>1518100</v>
      </c>
      <c r="N944" s="1"/>
      <c r="O944" s="1"/>
      <c r="P944" s="1"/>
    </row>
    <row r="945" spans="1:16" ht="15.75" x14ac:dyDescent="0.25">
      <c r="A945" s="515" t="s">
        <v>1075</v>
      </c>
      <c r="B945" s="516"/>
      <c r="C945" s="516"/>
      <c r="D945" s="516"/>
      <c r="E945" s="516"/>
      <c r="F945" s="516"/>
      <c r="G945" s="516"/>
      <c r="H945" s="516"/>
      <c r="I945" s="516"/>
      <c r="J945" s="516"/>
      <c r="K945" s="516"/>
      <c r="L945" s="516"/>
      <c r="M945" s="516"/>
      <c r="N945" s="516"/>
      <c r="O945" s="516"/>
      <c r="P945" s="517"/>
    </row>
    <row r="946" spans="1:16" x14ac:dyDescent="0.25">
      <c r="A946" s="457" t="s">
        <v>106</v>
      </c>
      <c r="B946" s="453" t="s">
        <v>107</v>
      </c>
      <c r="C946" s="453" t="s">
        <v>158</v>
      </c>
      <c r="D946" s="453" t="s">
        <v>109</v>
      </c>
      <c r="E946" s="453" t="s">
        <v>110</v>
      </c>
      <c r="F946" s="458" t="s">
        <v>111</v>
      </c>
      <c r="G946" s="453" t="s">
        <v>112</v>
      </c>
      <c r="H946" s="457" t="s">
        <v>113</v>
      </c>
      <c r="I946" s="457"/>
      <c r="J946" s="457"/>
      <c r="K946" s="457"/>
      <c r="L946" s="198"/>
      <c r="M946" s="453" t="s">
        <v>114</v>
      </c>
      <c r="N946" s="453" t="s">
        <v>159</v>
      </c>
      <c r="O946" s="453" t="s">
        <v>160</v>
      </c>
      <c r="P946" s="453" t="s">
        <v>161</v>
      </c>
    </row>
    <row r="947" spans="1:16" ht="25.5" x14ac:dyDescent="0.25">
      <c r="A947" s="457"/>
      <c r="B947" s="453"/>
      <c r="C947" s="453"/>
      <c r="D947" s="453"/>
      <c r="E947" s="453"/>
      <c r="F947" s="458"/>
      <c r="G947" s="453"/>
      <c r="H947" s="187" t="s">
        <v>115</v>
      </c>
      <c r="I947" s="187" t="s">
        <v>116</v>
      </c>
      <c r="J947" s="187" t="s">
        <v>117</v>
      </c>
      <c r="K947" s="187" t="s">
        <v>118</v>
      </c>
      <c r="L947" s="187" t="s">
        <v>119</v>
      </c>
      <c r="M947" s="453"/>
      <c r="N947" s="453"/>
      <c r="O947" s="453"/>
      <c r="P947" s="453"/>
    </row>
    <row r="948" spans="1:16" ht="25.5" x14ac:dyDescent="0.25">
      <c r="A948" s="28">
        <v>774</v>
      </c>
      <c r="B948" s="1" t="s">
        <v>293</v>
      </c>
      <c r="C948" s="12" t="s">
        <v>1076</v>
      </c>
      <c r="D948" s="1" t="s">
        <v>180</v>
      </c>
      <c r="E948" s="1" t="s">
        <v>1077</v>
      </c>
      <c r="F948" s="22">
        <v>107500</v>
      </c>
      <c r="G948" s="12" t="s">
        <v>293</v>
      </c>
      <c r="H948" s="1">
        <v>5</v>
      </c>
      <c r="I948" s="7">
        <v>11200</v>
      </c>
      <c r="J948" s="7">
        <v>56000</v>
      </c>
      <c r="K948" s="7">
        <v>10000</v>
      </c>
      <c r="L948" s="33" t="s">
        <v>1078</v>
      </c>
      <c r="M948" s="7">
        <v>66000</v>
      </c>
      <c r="N948" s="40">
        <f t="shared" ref="N948:N979" si="159">M948</f>
        <v>66000</v>
      </c>
      <c r="O948" s="41">
        <v>45444</v>
      </c>
      <c r="P948" s="1"/>
    </row>
    <row r="949" spans="1:16" x14ac:dyDescent="0.25">
      <c r="A949" s="28">
        <v>775</v>
      </c>
      <c r="B949" s="1" t="s">
        <v>1079</v>
      </c>
      <c r="C949" s="12" t="s">
        <v>1080</v>
      </c>
      <c r="D949" s="1"/>
      <c r="E949" s="1"/>
      <c r="F949" s="22"/>
      <c r="G949" s="12" t="s">
        <v>1079</v>
      </c>
      <c r="H949" s="1">
        <v>5</v>
      </c>
      <c r="I949" s="7">
        <v>6300</v>
      </c>
      <c r="J949" s="7">
        <v>31500</v>
      </c>
      <c r="K949" s="7">
        <v>10000</v>
      </c>
      <c r="L949" s="33"/>
      <c r="M949" s="7">
        <v>41500</v>
      </c>
      <c r="N949" s="40">
        <f t="shared" si="159"/>
        <v>41500</v>
      </c>
      <c r="O949" s="41">
        <v>45444</v>
      </c>
      <c r="P949" s="1"/>
    </row>
    <row r="950" spans="1:16" ht="25.5" x14ac:dyDescent="0.25">
      <c r="A950" s="49">
        <v>776</v>
      </c>
      <c r="B950" s="51" t="s">
        <v>1081</v>
      </c>
      <c r="C950" s="50" t="s">
        <v>1082</v>
      </c>
      <c r="D950" s="51" t="s">
        <v>227</v>
      </c>
      <c r="E950" s="51" t="s">
        <v>1083</v>
      </c>
      <c r="F950" s="52">
        <v>31500</v>
      </c>
      <c r="G950" s="50" t="s">
        <v>1081</v>
      </c>
      <c r="H950" s="51">
        <v>5</v>
      </c>
      <c r="I950" s="53">
        <v>6300</v>
      </c>
      <c r="J950" s="53">
        <v>31500</v>
      </c>
      <c r="K950" s="199" t="s">
        <v>1078</v>
      </c>
      <c r="L950" s="199" t="s">
        <v>1078</v>
      </c>
      <c r="M950" s="53">
        <v>31500</v>
      </c>
      <c r="N950" s="54">
        <f t="shared" si="159"/>
        <v>31500</v>
      </c>
      <c r="O950" s="55">
        <v>45444</v>
      </c>
      <c r="P950" s="55" t="s">
        <v>256</v>
      </c>
    </row>
    <row r="951" spans="1:16" ht="25.5" x14ac:dyDescent="0.25">
      <c r="A951" s="49">
        <v>777</v>
      </c>
      <c r="B951" s="51" t="s">
        <v>1084</v>
      </c>
      <c r="C951" s="50" t="s">
        <v>1082</v>
      </c>
      <c r="D951" s="51" t="s">
        <v>227</v>
      </c>
      <c r="E951" s="51" t="s">
        <v>1083</v>
      </c>
      <c r="F951" s="52">
        <v>31500</v>
      </c>
      <c r="G951" s="50" t="s">
        <v>1081</v>
      </c>
      <c r="H951" s="51">
        <v>5</v>
      </c>
      <c r="I951" s="53">
        <v>6300</v>
      </c>
      <c r="J951" s="53">
        <v>31500</v>
      </c>
      <c r="K951" s="199" t="s">
        <v>1078</v>
      </c>
      <c r="L951" s="199" t="s">
        <v>1078</v>
      </c>
      <c r="M951" s="53">
        <v>31500</v>
      </c>
      <c r="N951" s="54">
        <f t="shared" si="159"/>
        <v>31500</v>
      </c>
      <c r="O951" s="55">
        <v>45444</v>
      </c>
      <c r="P951" s="55" t="s">
        <v>256</v>
      </c>
    </row>
    <row r="952" spans="1:16" ht="38.25" x14ac:dyDescent="0.25">
      <c r="A952" s="49">
        <v>778</v>
      </c>
      <c r="B952" s="51" t="s">
        <v>155</v>
      </c>
      <c r="C952" s="50" t="s">
        <v>1085</v>
      </c>
      <c r="D952" s="51" t="s">
        <v>186</v>
      </c>
      <c r="E952" s="51" t="s">
        <v>1086</v>
      </c>
      <c r="F952" s="52">
        <v>37800</v>
      </c>
      <c r="G952" s="50" t="s">
        <v>155</v>
      </c>
      <c r="H952" s="51">
        <v>6</v>
      </c>
      <c r="I952" s="53">
        <v>6300</v>
      </c>
      <c r="J952" s="53">
        <v>37800</v>
      </c>
      <c r="K952" s="199" t="s">
        <v>1078</v>
      </c>
      <c r="L952" s="199" t="s">
        <v>1078</v>
      </c>
      <c r="M952" s="53">
        <v>37800</v>
      </c>
      <c r="N952" s="54">
        <f t="shared" si="159"/>
        <v>37800</v>
      </c>
      <c r="O952" s="55">
        <v>45444</v>
      </c>
      <c r="P952" s="55" t="s">
        <v>256</v>
      </c>
    </row>
    <row r="953" spans="1:16" ht="25.5" x14ac:dyDescent="0.25">
      <c r="A953" s="49">
        <v>779</v>
      </c>
      <c r="B953" s="51" t="s">
        <v>1087</v>
      </c>
      <c r="C953" s="50" t="s">
        <v>1088</v>
      </c>
      <c r="D953" s="51" t="s">
        <v>1089</v>
      </c>
      <c r="E953" s="51" t="s">
        <v>1090</v>
      </c>
      <c r="F953" s="52">
        <v>8400</v>
      </c>
      <c r="G953" s="50" t="s">
        <v>1087</v>
      </c>
      <c r="H953" s="51">
        <v>1</v>
      </c>
      <c r="I953" s="53">
        <v>8400</v>
      </c>
      <c r="J953" s="53">
        <v>8400</v>
      </c>
      <c r="K953" s="199" t="s">
        <v>1078</v>
      </c>
      <c r="L953" s="199" t="s">
        <v>1078</v>
      </c>
      <c r="M953" s="53">
        <v>8400</v>
      </c>
      <c r="N953" s="54">
        <f t="shared" si="159"/>
        <v>8400</v>
      </c>
      <c r="O953" s="55">
        <v>45444</v>
      </c>
      <c r="P953" s="55" t="s">
        <v>256</v>
      </c>
    </row>
    <row r="954" spans="1:16" ht="25.5" x14ac:dyDescent="0.25">
      <c r="A954" s="49">
        <v>780</v>
      </c>
      <c r="B954" s="51" t="s">
        <v>1091</v>
      </c>
      <c r="C954" s="50" t="s">
        <v>1088</v>
      </c>
      <c r="D954" s="51" t="s">
        <v>1089</v>
      </c>
      <c r="E954" s="51" t="s">
        <v>1090</v>
      </c>
      <c r="F954" s="52">
        <v>8400</v>
      </c>
      <c r="G954" s="50" t="s">
        <v>1091</v>
      </c>
      <c r="H954" s="51">
        <v>1</v>
      </c>
      <c r="I954" s="53">
        <v>8400</v>
      </c>
      <c r="J954" s="53">
        <v>8400</v>
      </c>
      <c r="K954" s="199" t="s">
        <v>1078</v>
      </c>
      <c r="L954" s="199" t="s">
        <v>1078</v>
      </c>
      <c r="M954" s="53">
        <v>8400</v>
      </c>
      <c r="N954" s="54">
        <f t="shared" si="159"/>
        <v>8400</v>
      </c>
      <c r="O954" s="55">
        <v>45444</v>
      </c>
      <c r="P954" s="55" t="s">
        <v>256</v>
      </c>
    </row>
    <row r="955" spans="1:16" ht="25.5" x14ac:dyDescent="0.25">
      <c r="A955" s="49">
        <v>781</v>
      </c>
      <c r="B955" s="51" t="s">
        <v>1092</v>
      </c>
      <c r="C955" s="50" t="s">
        <v>1093</v>
      </c>
      <c r="D955" s="51" t="s">
        <v>284</v>
      </c>
      <c r="E955" s="51" t="s">
        <v>1094</v>
      </c>
      <c r="F955" s="52">
        <v>30200</v>
      </c>
      <c r="G955" s="50" t="s">
        <v>418</v>
      </c>
      <c r="H955" s="51">
        <v>6</v>
      </c>
      <c r="I955" s="53">
        <v>4200</v>
      </c>
      <c r="J955" s="53">
        <v>25200</v>
      </c>
      <c r="K955" s="53">
        <v>5000</v>
      </c>
      <c r="L955" s="199" t="s">
        <v>1078</v>
      </c>
      <c r="M955" s="53">
        <v>30200</v>
      </c>
      <c r="N955" s="54">
        <f t="shared" si="159"/>
        <v>30200</v>
      </c>
      <c r="O955" s="55">
        <v>45444</v>
      </c>
      <c r="P955" s="55" t="s">
        <v>256</v>
      </c>
    </row>
    <row r="956" spans="1:16" ht="25.5" x14ac:dyDescent="0.25">
      <c r="A956" s="49">
        <v>782</v>
      </c>
      <c r="B956" s="51" t="s">
        <v>1095</v>
      </c>
      <c r="C956" s="50" t="s">
        <v>1093</v>
      </c>
      <c r="D956" s="51" t="s">
        <v>284</v>
      </c>
      <c r="E956" s="51" t="s">
        <v>1094</v>
      </c>
      <c r="F956" s="52">
        <v>30200</v>
      </c>
      <c r="G956" s="50" t="s">
        <v>417</v>
      </c>
      <c r="H956" s="51">
        <v>6</v>
      </c>
      <c r="I956" s="53">
        <v>4200</v>
      </c>
      <c r="J956" s="53">
        <v>25200</v>
      </c>
      <c r="K956" s="53">
        <v>5000</v>
      </c>
      <c r="L956" s="199" t="s">
        <v>1078</v>
      </c>
      <c r="M956" s="53">
        <v>30200</v>
      </c>
      <c r="N956" s="54">
        <f t="shared" si="159"/>
        <v>30200</v>
      </c>
      <c r="O956" s="55">
        <v>45444</v>
      </c>
      <c r="P956" s="55" t="s">
        <v>256</v>
      </c>
    </row>
    <row r="957" spans="1:16" ht="25.5" x14ac:dyDescent="0.25">
      <c r="A957" s="49">
        <v>783</v>
      </c>
      <c r="B957" s="51" t="s">
        <v>1096</v>
      </c>
      <c r="C957" s="50" t="s">
        <v>1093</v>
      </c>
      <c r="D957" s="51" t="s">
        <v>284</v>
      </c>
      <c r="E957" s="51" t="s">
        <v>1094</v>
      </c>
      <c r="F957" s="52">
        <v>30200</v>
      </c>
      <c r="G957" s="50" t="s">
        <v>1096</v>
      </c>
      <c r="H957" s="51">
        <v>6</v>
      </c>
      <c r="I957" s="53">
        <v>4200</v>
      </c>
      <c r="J957" s="53">
        <v>25200</v>
      </c>
      <c r="K957" s="53">
        <v>5000</v>
      </c>
      <c r="L957" s="199" t="s">
        <v>1078</v>
      </c>
      <c r="M957" s="53">
        <v>30200</v>
      </c>
      <c r="N957" s="54">
        <f t="shared" si="159"/>
        <v>30200</v>
      </c>
      <c r="O957" s="55">
        <v>45444</v>
      </c>
      <c r="P957" s="55" t="s">
        <v>256</v>
      </c>
    </row>
    <row r="958" spans="1:16" ht="25.5" x14ac:dyDescent="0.25">
      <c r="A958" s="49">
        <v>784</v>
      </c>
      <c r="B958" s="51" t="s">
        <v>1097</v>
      </c>
      <c r="C958" s="50" t="s">
        <v>1098</v>
      </c>
      <c r="D958" s="51" t="s">
        <v>186</v>
      </c>
      <c r="E958" s="51" t="s">
        <v>1099</v>
      </c>
      <c r="F958" s="52">
        <v>67200</v>
      </c>
      <c r="G958" s="50" t="s">
        <v>1100</v>
      </c>
      <c r="H958" s="51">
        <v>4</v>
      </c>
      <c r="I958" s="53">
        <v>16800</v>
      </c>
      <c r="J958" s="53">
        <v>67200</v>
      </c>
      <c r="K958" s="200" t="s">
        <v>1078</v>
      </c>
      <c r="L958" s="199" t="s">
        <v>1078</v>
      </c>
      <c r="M958" s="53">
        <v>67200</v>
      </c>
      <c r="N958" s="54">
        <f t="shared" si="159"/>
        <v>67200</v>
      </c>
      <c r="O958" s="55">
        <v>45444</v>
      </c>
      <c r="P958" s="55" t="s">
        <v>256</v>
      </c>
    </row>
    <row r="959" spans="1:16" ht="25.5" x14ac:dyDescent="0.25">
      <c r="A959" s="49">
        <v>785</v>
      </c>
      <c r="B959" s="51" t="s">
        <v>893</v>
      </c>
      <c r="C959" s="50" t="s">
        <v>1098</v>
      </c>
      <c r="D959" s="51" t="s">
        <v>186</v>
      </c>
      <c r="E959" s="51" t="s">
        <v>1099</v>
      </c>
      <c r="F959" s="52">
        <v>25200</v>
      </c>
      <c r="G959" s="50" t="s">
        <v>893</v>
      </c>
      <c r="H959" s="51">
        <v>4</v>
      </c>
      <c r="I959" s="53">
        <v>6300</v>
      </c>
      <c r="J959" s="53">
        <v>25200</v>
      </c>
      <c r="K959" s="200" t="s">
        <v>1078</v>
      </c>
      <c r="L959" s="199" t="s">
        <v>1078</v>
      </c>
      <c r="M959" s="53">
        <v>25200</v>
      </c>
      <c r="N959" s="54">
        <f t="shared" si="159"/>
        <v>25200</v>
      </c>
      <c r="O959" s="55">
        <v>45444</v>
      </c>
      <c r="P959" s="55" t="s">
        <v>256</v>
      </c>
    </row>
    <row r="960" spans="1:16" ht="25.5" x14ac:dyDescent="0.25">
      <c r="A960" s="49">
        <v>786</v>
      </c>
      <c r="B960" s="51" t="s">
        <v>729</v>
      </c>
      <c r="C960" s="50" t="s">
        <v>1098</v>
      </c>
      <c r="D960" s="51" t="s">
        <v>186</v>
      </c>
      <c r="E960" s="51" t="s">
        <v>1099</v>
      </c>
      <c r="F960" s="52">
        <v>94000</v>
      </c>
      <c r="G960" s="50" t="s">
        <v>729</v>
      </c>
      <c r="H960" s="51">
        <v>5</v>
      </c>
      <c r="I960" s="53">
        <v>16800</v>
      </c>
      <c r="J960" s="53">
        <v>84000</v>
      </c>
      <c r="K960" s="53">
        <v>10000</v>
      </c>
      <c r="L960" s="199" t="s">
        <v>1078</v>
      </c>
      <c r="M960" s="53">
        <v>94000</v>
      </c>
      <c r="N960" s="54">
        <f t="shared" si="159"/>
        <v>94000</v>
      </c>
      <c r="O960" s="55">
        <v>45444</v>
      </c>
      <c r="P960" s="55" t="s">
        <v>256</v>
      </c>
    </row>
    <row r="961" spans="1:16" ht="38.25" x14ac:dyDescent="0.25">
      <c r="A961" s="49">
        <v>787</v>
      </c>
      <c r="B961" s="51" t="s">
        <v>418</v>
      </c>
      <c r="C961" s="50" t="s">
        <v>1101</v>
      </c>
      <c r="D961" s="51" t="s">
        <v>1102</v>
      </c>
      <c r="E961" s="51" t="s">
        <v>1103</v>
      </c>
      <c r="F961" s="52">
        <v>30200</v>
      </c>
      <c r="G961" s="50" t="s">
        <v>418</v>
      </c>
      <c r="H961" s="51">
        <v>6</v>
      </c>
      <c r="I961" s="53">
        <v>4200</v>
      </c>
      <c r="J961" s="53">
        <v>25200</v>
      </c>
      <c r="K961" s="53">
        <v>5000</v>
      </c>
      <c r="L961" s="199" t="s">
        <v>1078</v>
      </c>
      <c r="M961" s="53">
        <v>30200</v>
      </c>
      <c r="N961" s="54">
        <f t="shared" si="159"/>
        <v>30200</v>
      </c>
      <c r="O961" s="55">
        <v>45444</v>
      </c>
      <c r="P961" s="55" t="s">
        <v>256</v>
      </c>
    </row>
    <row r="962" spans="1:16" ht="38.25" x14ac:dyDescent="0.25">
      <c r="A962" s="49">
        <v>788</v>
      </c>
      <c r="B962" s="51" t="s">
        <v>417</v>
      </c>
      <c r="C962" s="50" t="s">
        <v>1101</v>
      </c>
      <c r="D962" s="51" t="s">
        <v>1102</v>
      </c>
      <c r="E962" s="51" t="s">
        <v>1103</v>
      </c>
      <c r="F962" s="52">
        <v>30200</v>
      </c>
      <c r="G962" s="50" t="s">
        <v>417</v>
      </c>
      <c r="H962" s="51">
        <v>6</v>
      </c>
      <c r="I962" s="53">
        <v>4200</v>
      </c>
      <c r="J962" s="53">
        <v>25200</v>
      </c>
      <c r="K962" s="53">
        <v>5000</v>
      </c>
      <c r="L962" s="199" t="s">
        <v>1078</v>
      </c>
      <c r="M962" s="53">
        <v>30200</v>
      </c>
      <c r="N962" s="54">
        <f t="shared" si="159"/>
        <v>30200</v>
      </c>
      <c r="O962" s="55">
        <v>45444</v>
      </c>
      <c r="P962" s="55" t="s">
        <v>256</v>
      </c>
    </row>
    <row r="963" spans="1:16" ht="38.25" x14ac:dyDescent="0.25">
      <c r="A963" s="49">
        <v>789</v>
      </c>
      <c r="B963" s="51" t="s">
        <v>1096</v>
      </c>
      <c r="C963" s="50" t="s">
        <v>1101</v>
      </c>
      <c r="D963" s="51" t="s">
        <v>1102</v>
      </c>
      <c r="E963" s="51" t="s">
        <v>1103</v>
      </c>
      <c r="F963" s="52">
        <v>30200</v>
      </c>
      <c r="G963" s="50" t="s">
        <v>1096</v>
      </c>
      <c r="H963" s="51">
        <v>6</v>
      </c>
      <c r="I963" s="53">
        <v>4200</v>
      </c>
      <c r="J963" s="53">
        <v>25200</v>
      </c>
      <c r="K963" s="53">
        <v>5000</v>
      </c>
      <c r="L963" s="199" t="s">
        <v>1078</v>
      </c>
      <c r="M963" s="53">
        <v>30200</v>
      </c>
      <c r="N963" s="54">
        <f t="shared" si="159"/>
        <v>30200</v>
      </c>
      <c r="O963" s="55">
        <v>45444</v>
      </c>
      <c r="P963" s="55" t="s">
        <v>256</v>
      </c>
    </row>
    <row r="964" spans="1:16" ht="38.25" x14ac:dyDescent="0.25">
      <c r="A964" s="49">
        <v>790</v>
      </c>
      <c r="B964" s="51" t="s">
        <v>1104</v>
      </c>
      <c r="C964" s="50" t="s">
        <v>1105</v>
      </c>
      <c r="D964" s="51" t="s">
        <v>186</v>
      </c>
      <c r="E964" s="51" t="s">
        <v>1106</v>
      </c>
      <c r="F964" s="52">
        <v>84000</v>
      </c>
      <c r="G964" s="50" t="s">
        <v>1104</v>
      </c>
      <c r="H964" s="51">
        <v>5</v>
      </c>
      <c r="I964" s="53">
        <v>16800</v>
      </c>
      <c r="J964" s="53">
        <v>84000</v>
      </c>
      <c r="K964" s="199" t="s">
        <v>1078</v>
      </c>
      <c r="L964" s="199" t="s">
        <v>1078</v>
      </c>
      <c r="M964" s="53">
        <v>84000</v>
      </c>
      <c r="N964" s="54">
        <f t="shared" si="159"/>
        <v>84000</v>
      </c>
      <c r="O964" s="55">
        <v>45444</v>
      </c>
      <c r="P964" s="55" t="s">
        <v>256</v>
      </c>
    </row>
    <row r="965" spans="1:16" ht="38.25" x14ac:dyDescent="0.25">
      <c r="A965" s="49">
        <v>791</v>
      </c>
      <c r="B965" s="51" t="s">
        <v>1107</v>
      </c>
      <c r="C965" s="50" t="s">
        <v>1105</v>
      </c>
      <c r="D965" s="51" t="s">
        <v>186</v>
      </c>
      <c r="E965" s="51" t="s">
        <v>1106</v>
      </c>
      <c r="F965" s="52">
        <v>84000</v>
      </c>
      <c r="G965" s="50" t="s">
        <v>1107</v>
      </c>
      <c r="H965" s="51">
        <v>5</v>
      </c>
      <c r="I965" s="53">
        <v>16800</v>
      </c>
      <c r="J965" s="53">
        <v>84000</v>
      </c>
      <c r="K965" s="199" t="s">
        <v>1078</v>
      </c>
      <c r="L965" s="199" t="s">
        <v>1078</v>
      </c>
      <c r="M965" s="53">
        <v>84000</v>
      </c>
      <c r="N965" s="54">
        <f t="shared" si="159"/>
        <v>84000</v>
      </c>
      <c r="O965" s="55">
        <v>45444</v>
      </c>
      <c r="P965" s="55" t="s">
        <v>256</v>
      </c>
    </row>
    <row r="966" spans="1:16" ht="38.25" x14ac:dyDescent="0.25">
      <c r="A966" s="49">
        <v>792</v>
      </c>
      <c r="B966" s="51" t="s">
        <v>1108</v>
      </c>
      <c r="C966" s="50" t="s">
        <v>1105</v>
      </c>
      <c r="D966" s="51" t="s">
        <v>186</v>
      </c>
      <c r="E966" s="51" t="s">
        <v>1106</v>
      </c>
      <c r="F966" s="52">
        <v>56000</v>
      </c>
      <c r="G966" s="50" t="s">
        <v>1108</v>
      </c>
      <c r="H966" s="51">
        <v>5</v>
      </c>
      <c r="I966" s="53">
        <v>11200</v>
      </c>
      <c r="J966" s="53">
        <v>56000</v>
      </c>
      <c r="K966" s="199" t="s">
        <v>1078</v>
      </c>
      <c r="L966" s="199" t="s">
        <v>1078</v>
      </c>
      <c r="M966" s="53">
        <v>56000</v>
      </c>
      <c r="N966" s="54">
        <f t="shared" si="159"/>
        <v>56000</v>
      </c>
      <c r="O966" s="55">
        <v>45444</v>
      </c>
      <c r="P966" s="55" t="s">
        <v>256</v>
      </c>
    </row>
    <row r="967" spans="1:16" ht="38.25" x14ac:dyDescent="0.25">
      <c r="A967" s="49">
        <v>793</v>
      </c>
      <c r="B967" s="51" t="s">
        <v>1107</v>
      </c>
      <c r="C967" s="50" t="s">
        <v>1105</v>
      </c>
      <c r="D967" s="51" t="s">
        <v>186</v>
      </c>
      <c r="E967" s="51" t="s">
        <v>1106</v>
      </c>
      <c r="F967" s="52">
        <v>31500</v>
      </c>
      <c r="G967" s="50" t="s">
        <v>1084</v>
      </c>
      <c r="H967" s="51">
        <v>5</v>
      </c>
      <c r="I967" s="53">
        <v>6300</v>
      </c>
      <c r="J967" s="53">
        <v>31500</v>
      </c>
      <c r="K967" s="199" t="s">
        <v>1078</v>
      </c>
      <c r="L967" s="199" t="s">
        <v>1078</v>
      </c>
      <c r="M967" s="53">
        <v>31500</v>
      </c>
      <c r="N967" s="54">
        <f t="shared" si="159"/>
        <v>31500</v>
      </c>
      <c r="O967" s="55">
        <v>45444</v>
      </c>
      <c r="P967" s="55" t="s">
        <v>256</v>
      </c>
    </row>
    <row r="968" spans="1:16" ht="38.25" x14ac:dyDescent="0.25">
      <c r="A968" s="49">
        <v>794</v>
      </c>
      <c r="B968" s="51" t="s">
        <v>1109</v>
      </c>
      <c r="C968" s="50" t="s">
        <v>1105</v>
      </c>
      <c r="D968" s="51" t="s">
        <v>186</v>
      </c>
      <c r="E968" s="51" t="s">
        <v>1106</v>
      </c>
      <c r="F968" s="52">
        <v>31500</v>
      </c>
      <c r="G968" s="50" t="s">
        <v>1109</v>
      </c>
      <c r="H968" s="51">
        <v>5</v>
      </c>
      <c r="I968" s="53">
        <v>6300</v>
      </c>
      <c r="J968" s="53">
        <v>31500</v>
      </c>
      <c r="K968" s="199" t="s">
        <v>1078</v>
      </c>
      <c r="L968" s="199" t="s">
        <v>1078</v>
      </c>
      <c r="M968" s="53">
        <v>31500</v>
      </c>
      <c r="N968" s="54">
        <f t="shared" si="159"/>
        <v>31500</v>
      </c>
      <c r="O968" s="55">
        <v>45444</v>
      </c>
      <c r="P968" s="55" t="s">
        <v>256</v>
      </c>
    </row>
    <row r="969" spans="1:16" ht="51" x14ac:dyDescent="0.25">
      <c r="A969" s="49">
        <v>795</v>
      </c>
      <c r="B969" s="51" t="s">
        <v>723</v>
      </c>
      <c r="C969" s="50" t="s">
        <v>1110</v>
      </c>
      <c r="D969" s="51" t="s">
        <v>1102</v>
      </c>
      <c r="E969" s="51" t="s">
        <v>1086</v>
      </c>
      <c r="F969" s="52">
        <v>77200</v>
      </c>
      <c r="G969" s="50" t="s">
        <v>723</v>
      </c>
      <c r="H969" s="51">
        <v>6</v>
      </c>
      <c r="I969" s="53">
        <v>11200</v>
      </c>
      <c r="J969" s="53">
        <v>67200</v>
      </c>
      <c r="K969" s="53">
        <v>10000</v>
      </c>
      <c r="L969" s="199" t="s">
        <v>1078</v>
      </c>
      <c r="M969" s="53">
        <v>77200</v>
      </c>
      <c r="N969" s="54">
        <f t="shared" si="159"/>
        <v>77200</v>
      </c>
      <c r="O969" s="55">
        <v>45444</v>
      </c>
      <c r="P969" s="55" t="s">
        <v>182</v>
      </c>
    </row>
    <row r="970" spans="1:16" ht="25.5" x14ac:dyDescent="0.25">
      <c r="A970" s="49">
        <v>796</v>
      </c>
      <c r="B970" s="51" t="s">
        <v>1111</v>
      </c>
      <c r="C970" s="50" t="s">
        <v>1112</v>
      </c>
      <c r="D970" s="51" t="s">
        <v>180</v>
      </c>
      <c r="E970" s="51" t="s">
        <v>1113</v>
      </c>
      <c r="F970" s="52">
        <v>130800</v>
      </c>
      <c r="G970" s="50" t="s">
        <v>1111</v>
      </c>
      <c r="H970" s="51">
        <v>6</v>
      </c>
      <c r="I970" s="53">
        <v>16800</v>
      </c>
      <c r="J970" s="53">
        <v>100800</v>
      </c>
      <c r="K970" s="53">
        <v>10000</v>
      </c>
      <c r="L970" s="51">
        <v>20000</v>
      </c>
      <c r="M970" s="53">
        <v>130800</v>
      </c>
      <c r="N970" s="54">
        <f t="shared" si="159"/>
        <v>130800</v>
      </c>
      <c r="O970" s="55">
        <v>45444</v>
      </c>
      <c r="P970" s="55" t="s">
        <v>256</v>
      </c>
    </row>
    <row r="971" spans="1:16" ht="25.5" x14ac:dyDescent="0.25">
      <c r="A971" s="49">
        <v>797</v>
      </c>
      <c r="B971" s="51" t="s">
        <v>372</v>
      </c>
      <c r="C971" s="50" t="s">
        <v>1114</v>
      </c>
      <c r="D971" s="51" t="s">
        <v>186</v>
      </c>
      <c r="E971" s="51" t="s">
        <v>1115</v>
      </c>
      <c r="F971" s="52">
        <v>35200</v>
      </c>
      <c r="G971" s="50" t="s">
        <v>372</v>
      </c>
      <c r="H971" s="51">
        <v>4</v>
      </c>
      <c r="I971" s="53">
        <v>6300</v>
      </c>
      <c r="J971" s="53">
        <v>25200</v>
      </c>
      <c r="K971" s="53">
        <v>10000</v>
      </c>
      <c r="L971" s="199" t="s">
        <v>1078</v>
      </c>
      <c r="M971" s="53">
        <v>35200</v>
      </c>
      <c r="N971" s="54">
        <f t="shared" si="159"/>
        <v>35200</v>
      </c>
      <c r="O971" s="55">
        <v>45444</v>
      </c>
      <c r="P971" s="55" t="s">
        <v>256</v>
      </c>
    </row>
    <row r="972" spans="1:16" ht="38.25" x14ac:dyDescent="0.25">
      <c r="A972" s="49">
        <v>798</v>
      </c>
      <c r="B972" s="51" t="s">
        <v>1116</v>
      </c>
      <c r="C972" s="50" t="s">
        <v>1117</v>
      </c>
      <c r="D972" s="51" t="s">
        <v>186</v>
      </c>
      <c r="E972" s="51" t="s">
        <v>1118</v>
      </c>
      <c r="F972" s="52">
        <v>62000</v>
      </c>
      <c r="G972" s="50" t="s">
        <v>1116</v>
      </c>
      <c r="H972" s="51">
        <v>4</v>
      </c>
      <c r="I972" s="53">
        <v>14000</v>
      </c>
      <c r="J972" s="53">
        <v>56000</v>
      </c>
      <c r="K972" s="53">
        <v>6000</v>
      </c>
      <c r="L972" s="199" t="s">
        <v>1078</v>
      </c>
      <c r="M972" s="53">
        <v>62000</v>
      </c>
      <c r="N972" s="54">
        <f t="shared" si="159"/>
        <v>62000</v>
      </c>
      <c r="O972" s="55">
        <v>45444</v>
      </c>
      <c r="P972" s="55" t="s">
        <v>256</v>
      </c>
    </row>
    <row r="973" spans="1:16" ht="25.5" x14ac:dyDescent="0.25">
      <c r="A973" s="49">
        <v>799</v>
      </c>
      <c r="B973" s="51" t="s">
        <v>293</v>
      </c>
      <c r="C973" s="50" t="s">
        <v>1119</v>
      </c>
      <c r="D973" s="51" t="s">
        <v>180</v>
      </c>
      <c r="E973" s="51" t="s">
        <v>1120</v>
      </c>
      <c r="F973" s="52">
        <v>62300</v>
      </c>
      <c r="G973" s="50" t="s">
        <v>293</v>
      </c>
      <c r="H973" s="51">
        <v>5</v>
      </c>
      <c r="I973" s="53">
        <v>11200</v>
      </c>
      <c r="J973" s="53">
        <v>56000</v>
      </c>
      <c r="K973" s="53">
        <v>6300</v>
      </c>
      <c r="L973" s="199" t="s">
        <v>1078</v>
      </c>
      <c r="M973" s="53">
        <v>62300</v>
      </c>
      <c r="N973" s="54">
        <f t="shared" si="159"/>
        <v>62300</v>
      </c>
      <c r="O973" s="55">
        <v>45444</v>
      </c>
      <c r="P973" s="55" t="s">
        <v>256</v>
      </c>
    </row>
    <row r="974" spans="1:16" ht="25.5" x14ac:dyDescent="0.25">
      <c r="A974" s="49">
        <v>800</v>
      </c>
      <c r="B974" s="51" t="s">
        <v>1108</v>
      </c>
      <c r="C974" s="50" t="s">
        <v>1121</v>
      </c>
      <c r="D974" s="51" t="s">
        <v>176</v>
      </c>
      <c r="E974" s="51" t="s">
        <v>1122</v>
      </c>
      <c r="F974" s="52">
        <v>385640</v>
      </c>
      <c r="G974" s="50" t="s">
        <v>1108</v>
      </c>
      <c r="H974" s="51">
        <v>6</v>
      </c>
      <c r="I974" s="53">
        <v>3465</v>
      </c>
      <c r="J974" s="53">
        <v>20790</v>
      </c>
      <c r="K974" s="199" t="s">
        <v>1078</v>
      </c>
      <c r="L974" s="199" t="s">
        <v>1078</v>
      </c>
      <c r="M974" s="53">
        <v>20790</v>
      </c>
      <c r="N974" s="54">
        <f t="shared" si="159"/>
        <v>20790</v>
      </c>
      <c r="O974" s="55">
        <v>45444</v>
      </c>
      <c r="P974" s="55" t="s">
        <v>256</v>
      </c>
    </row>
    <row r="975" spans="1:16" ht="25.5" x14ac:dyDescent="0.25">
      <c r="A975" s="49">
        <v>801</v>
      </c>
      <c r="B975" s="51" t="s">
        <v>1123</v>
      </c>
      <c r="C975" s="50" t="s">
        <v>1121</v>
      </c>
      <c r="D975" s="51" t="s">
        <v>176</v>
      </c>
      <c r="E975" s="51"/>
      <c r="F975" s="52"/>
      <c r="G975" s="50" t="s">
        <v>1123</v>
      </c>
      <c r="H975" s="51">
        <v>6</v>
      </c>
      <c r="I975" s="53">
        <v>3025</v>
      </c>
      <c r="J975" s="53">
        <v>18150</v>
      </c>
      <c r="K975" s="199" t="s">
        <v>1078</v>
      </c>
      <c r="L975" s="199" t="s">
        <v>1078</v>
      </c>
      <c r="M975" s="53">
        <v>18150</v>
      </c>
      <c r="N975" s="54">
        <f t="shared" si="159"/>
        <v>18150</v>
      </c>
      <c r="O975" s="55">
        <v>45444</v>
      </c>
      <c r="P975" s="55" t="s">
        <v>256</v>
      </c>
    </row>
    <row r="976" spans="1:16" ht="25.5" x14ac:dyDescent="0.25">
      <c r="A976" s="49">
        <v>802</v>
      </c>
      <c r="B976" s="51" t="s">
        <v>1124</v>
      </c>
      <c r="C976" s="50" t="s">
        <v>1121</v>
      </c>
      <c r="D976" s="51" t="s">
        <v>176</v>
      </c>
      <c r="E976" s="51"/>
      <c r="F976" s="52"/>
      <c r="G976" s="50" t="s">
        <v>1124</v>
      </c>
      <c r="H976" s="51">
        <v>6</v>
      </c>
      <c r="I976" s="53">
        <v>3025</v>
      </c>
      <c r="J976" s="53">
        <v>18150</v>
      </c>
      <c r="K976" s="199" t="s">
        <v>1078</v>
      </c>
      <c r="L976" s="199" t="s">
        <v>1078</v>
      </c>
      <c r="M976" s="53">
        <v>18150</v>
      </c>
      <c r="N976" s="54">
        <f t="shared" si="159"/>
        <v>18150</v>
      </c>
      <c r="O976" s="55">
        <v>45444</v>
      </c>
      <c r="P976" s="55" t="s">
        <v>256</v>
      </c>
    </row>
    <row r="977" spans="1:16" ht="25.5" x14ac:dyDescent="0.25">
      <c r="A977" s="49">
        <v>803</v>
      </c>
      <c r="B977" s="51" t="s">
        <v>1125</v>
      </c>
      <c r="C977" s="50" t="s">
        <v>1121</v>
      </c>
      <c r="D977" s="51" t="s">
        <v>176</v>
      </c>
      <c r="E977" s="51"/>
      <c r="F977" s="52"/>
      <c r="G977" s="50" t="s">
        <v>1125</v>
      </c>
      <c r="H977" s="51">
        <v>6</v>
      </c>
      <c r="I977" s="53">
        <v>3025</v>
      </c>
      <c r="J977" s="53">
        <v>18150</v>
      </c>
      <c r="K977" s="199" t="s">
        <v>1078</v>
      </c>
      <c r="L977" s="199" t="s">
        <v>1078</v>
      </c>
      <c r="M977" s="53">
        <v>18150</v>
      </c>
      <c r="N977" s="54">
        <f t="shared" si="159"/>
        <v>18150</v>
      </c>
      <c r="O977" s="55">
        <v>45444</v>
      </c>
      <c r="P977" s="55" t="s">
        <v>256</v>
      </c>
    </row>
    <row r="978" spans="1:16" ht="25.5" x14ac:dyDescent="0.25">
      <c r="A978" s="49">
        <v>804</v>
      </c>
      <c r="B978" s="51" t="s">
        <v>1126</v>
      </c>
      <c r="C978" s="50" t="s">
        <v>1121</v>
      </c>
      <c r="D978" s="51" t="s">
        <v>176</v>
      </c>
      <c r="E978" s="51"/>
      <c r="F978" s="52"/>
      <c r="G978" s="50" t="s">
        <v>1126</v>
      </c>
      <c r="H978" s="51">
        <v>6</v>
      </c>
      <c r="I978" s="53">
        <v>3025</v>
      </c>
      <c r="J978" s="53">
        <v>18150</v>
      </c>
      <c r="K978" s="199" t="s">
        <v>1078</v>
      </c>
      <c r="L978" s="199" t="s">
        <v>1078</v>
      </c>
      <c r="M978" s="53">
        <v>18150</v>
      </c>
      <c r="N978" s="54">
        <f t="shared" si="159"/>
        <v>18150</v>
      </c>
      <c r="O978" s="55">
        <v>45444</v>
      </c>
      <c r="P978" s="55" t="s">
        <v>256</v>
      </c>
    </row>
    <row r="979" spans="1:16" ht="25.5" x14ac:dyDescent="0.25">
      <c r="A979" s="49">
        <v>805</v>
      </c>
      <c r="B979" s="51" t="s">
        <v>1127</v>
      </c>
      <c r="C979" s="50" t="s">
        <v>1121</v>
      </c>
      <c r="D979" s="51" t="s">
        <v>176</v>
      </c>
      <c r="E979" s="51"/>
      <c r="F979" s="52"/>
      <c r="G979" s="50" t="s">
        <v>1127</v>
      </c>
      <c r="H979" s="51">
        <v>6</v>
      </c>
      <c r="I979" s="53">
        <v>3025</v>
      </c>
      <c r="J979" s="53">
        <v>18150</v>
      </c>
      <c r="K979" s="199" t="s">
        <v>1078</v>
      </c>
      <c r="L979" s="199" t="s">
        <v>1078</v>
      </c>
      <c r="M979" s="53">
        <v>18150</v>
      </c>
      <c r="N979" s="54">
        <f t="shared" si="159"/>
        <v>18150</v>
      </c>
      <c r="O979" s="55">
        <v>45444</v>
      </c>
      <c r="P979" s="55" t="s">
        <v>256</v>
      </c>
    </row>
    <row r="980" spans="1:16" ht="25.5" x14ac:dyDescent="0.25">
      <c r="A980" s="49">
        <v>806</v>
      </c>
      <c r="B980" s="51" t="s">
        <v>1128</v>
      </c>
      <c r="C980" s="50" t="s">
        <v>1121</v>
      </c>
      <c r="D980" s="51" t="s">
        <v>176</v>
      </c>
      <c r="E980" s="51"/>
      <c r="F980" s="52"/>
      <c r="G980" s="50" t="s">
        <v>1128</v>
      </c>
      <c r="H980" s="51">
        <v>6</v>
      </c>
      <c r="I980" s="53">
        <v>3025</v>
      </c>
      <c r="J980" s="53">
        <v>18150</v>
      </c>
      <c r="K980" s="199" t="s">
        <v>1078</v>
      </c>
      <c r="L980" s="199" t="s">
        <v>1078</v>
      </c>
      <c r="M980" s="53">
        <v>18150</v>
      </c>
      <c r="N980" s="54">
        <f t="shared" ref="N980:N1011" si="160">M980</f>
        <v>18150</v>
      </c>
      <c r="O980" s="55">
        <v>45444</v>
      </c>
      <c r="P980" s="55" t="s">
        <v>256</v>
      </c>
    </row>
    <row r="981" spans="1:16" ht="25.5" x14ac:dyDescent="0.25">
      <c r="A981" s="49">
        <v>807</v>
      </c>
      <c r="B981" s="51" t="s">
        <v>1129</v>
      </c>
      <c r="C981" s="50" t="s">
        <v>1121</v>
      </c>
      <c r="D981" s="51" t="s">
        <v>176</v>
      </c>
      <c r="E981" s="51"/>
      <c r="F981" s="52"/>
      <c r="G981" s="50" t="s">
        <v>1129</v>
      </c>
      <c r="H981" s="51">
        <v>6</v>
      </c>
      <c r="I981" s="53">
        <v>3025</v>
      </c>
      <c r="J981" s="53">
        <v>18150</v>
      </c>
      <c r="K981" s="199" t="s">
        <v>1078</v>
      </c>
      <c r="L981" s="199" t="s">
        <v>1078</v>
      </c>
      <c r="M981" s="53">
        <v>18150</v>
      </c>
      <c r="N981" s="54">
        <f t="shared" si="160"/>
        <v>18150</v>
      </c>
      <c r="O981" s="55">
        <v>45444</v>
      </c>
      <c r="P981" s="55" t="s">
        <v>256</v>
      </c>
    </row>
    <row r="982" spans="1:16" ht="25.5" x14ac:dyDescent="0.25">
      <c r="A982" s="49">
        <v>808</v>
      </c>
      <c r="B982" s="51" t="s">
        <v>1130</v>
      </c>
      <c r="C982" s="50" t="s">
        <v>1121</v>
      </c>
      <c r="D982" s="51" t="s">
        <v>176</v>
      </c>
      <c r="E982" s="51"/>
      <c r="F982" s="52"/>
      <c r="G982" s="50" t="s">
        <v>1130</v>
      </c>
      <c r="H982" s="51">
        <v>6</v>
      </c>
      <c r="I982" s="53">
        <v>3025</v>
      </c>
      <c r="J982" s="53">
        <v>18150</v>
      </c>
      <c r="K982" s="199" t="s">
        <v>1078</v>
      </c>
      <c r="L982" s="199" t="s">
        <v>1078</v>
      </c>
      <c r="M982" s="53">
        <v>18150</v>
      </c>
      <c r="N982" s="54">
        <f t="shared" si="160"/>
        <v>18150</v>
      </c>
      <c r="O982" s="55">
        <v>45444</v>
      </c>
      <c r="P982" s="55" t="s">
        <v>256</v>
      </c>
    </row>
    <row r="983" spans="1:16" ht="25.5" x14ac:dyDescent="0.25">
      <c r="A983" s="49">
        <v>809</v>
      </c>
      <c r="B983" s="51" t="s">
        <v>1131</v>
      </c>
      <c r="C983" s="50" t="s">
        <v>1121</v>
      </c>
      <c r="D983" s="51" t="s">
        <v>176</v>
      </c>
      <c r="E983" s="51"/>
      <c r="F983" s="52"/>
      <c r="G983" s="50" t="s">
        <v>1131</v>
      </c>
      <c r="H983" s="51">
        <v>6</v>
      </c>
      <c r="I983" s="53">
        <v>3025</v>
      </c>
      <c r="J983" s="53">
        <v>18150</v>
      </c>
      <c r="K983" s="199" t="s">
        <v>1078</v>
      </c>
      <c r="L983" s="199" t="s">
        <v>1078</v>
      </c>
      <c r="M983" s="53">
        <v>18150</v>
      </c>
      <c r="N983" s="54">
        <f t="shared" si="160"/>
        <v>18150</v>
      </c>
      <c r="O983" s="55">
        <v>45444</v>
      </c>
      <c r="P983" s="55" t="s">
        <v>256</v>
      </c>
    </row>
    <row r="984" spans="1:16" ht="25.5" x14ac:dyDescent="0.25">
      <c r="A984" s="49">
        <v>810</v>
      </c>
      <c r="B984" s="51" t="s">
        <v>1132</v>
      </c>
      <c r="C984" s="50" t="s">
        <v>1121</v>
      </c>
      <c r="D984" s="51" t="s">
        <v>176</v>
      </c>
      <c r="E984" s="51"/>
      <c r="F984" s="52"/>
      <c r="G984" s="50" t="s">
        <v>1132</v>
      </c>
      <c r="H984" s="51">
        <v>6</v>
      </c>
      <c r="I984" s="53">
        <v>3025</v>
      </c>
      <c r="J984" s="53">
        <v>18150</v>
      </c>
      <c r="K984" s="199" t="s">
        <v>1078</v>
      </c>
      <c r="L984" s="199" t="s">
        <v>1078</v>
      </c>
      <c r="M984" s="53">
        <v>18150</v>
      </c>
      <c r="N984" s="54">
        <f t="shared" si="160"/>
        <v>18150</v>
      </c>
      <c r="O984" s="55">
        <v>45444</v>
      </c>
      <c r="P984" s="55" t="s">
        <v>256</v>
      </c>
    </row>
    <row r="985" spans="1:16" ht="25.5" x14ac:dyDescent="0.25">
      <c r="A985" s="49">
        <v>811</v>
      </c>
      <c r="B985" s="51" t="s">
        <v>1133</v>
      </c>
      <c r="C985" s="50" t="s">
        <v>1121</v>
      </c>
      <c r="D985" s="51" t="s">
        <v>176</v>
      </c>
      <c r="E985" s="51"/>
      <c r="F985" s="52"/>
      <c r="G985" s="50" t="s">
        <v>1133</v>
      </c>
      <c r="H985" s="51">
        <v>6</v>
      </c>
      <c r="I985" s="53">
        <v>3025</v>
      </c>
      <c r="J985" s="53">
        <v>18150</v>
      </c>
      <c r="K985" s="199" t="s">
        <v>1078</v>
      </c>
      <c r="L985" s="199" t="s">
        <v>1078</v>
      </c>
      <c r="M985" s="53">
        <v>18150</v>
      </c>
      <c r="N985" s="54">
        <f t="shared" si="160"/>
        <v>18150</v>
      </c>
      <c r="O985" s="55">
        <v>45444</v>
      </c>
      <c r="P985" s="55" t="s">
        <v>256</v>
      </c>
    </row>
    <row r="986" spans="1:16" ht="25.5" x14ac:dyDescent="0.25">
      <c r="A986" s="49">
        <v>812</v>
      </c>
      <c r="B986" s="51" t="s">
        <v>1134</v>
      </c>
      <c r="C986" s="50" t="s">
        <v>1121</v>
      </c>
      <c r="D986" s="51" t="s">
        <v>176</v>
      </c>
      <c r="E986" s="51"/>
      <c r="F986" s="52"/>
      <c r="G986" s="50" t="s">
        <v>1134</v>
      </c>
      <c r="H986" s="51">
        <v>6</v>
      </c>
      <c r="I986" s="53">
        <v>3025</v>
      </c>
      <c r="J986" s="53">
        <v>18150</v>
      </c>
      <c r="K986" s="199" t="s">
        <v>1078</v>
      </c>
      <c r="L986" s="199" t="s">
        <v>1078</v>
      </c>
      <c r="M986" s="53">
        <v>18150</v>
      </c>
      <c r="N986" s="54">
        <f t="shared" si="160"/>
        <v>18150</v>
      </c>
      <c r="O986" s="55">
        <v>45444</v>
      </c>
      <c r="P986" s="55" t="s">
        <v>256</v>
      </c>
    </row>
    <row r="987" spans="1:16" ht="25.5" x14ac:dyDescent="0.25">
      <c r="A987" s="49">
        <v>813</v>
      </c>
      <c r="B987" s="51" t="s">
        <v>1135</v>
      </c>
      <c r="C987" s="50" t="s">
        <v>1121</v>
      </c>
      <c r="D987" s="51" t="s">
        <v>176</v>
      </c>
      <c r="E987" s="51"/>
      <c r="F987" s="52"/>
      <c r="G987" s="50" t="s">
        <v>1135</v>
      </c>
      <c r="H987" s="51">
        <v>6</v>
      </c>
      <c r="I987" s="53">
        <v>3025</v>
      </c>
      <c r="J987" s="53">
        <v>18150</v>
      </c>
      <c r="K987" s="199" t="s">
        <v>1078</v>
      </c>
      <c r="L987" s="199" t="s">
        <v>1078</v>
      </c>
      <c r="M987" s="53">
        <v>18150</v>
      </c>
      <c r="N987" s="54">
        <f t="shared" si="160"/>
        <v>18150</v>
      </c>
      <c r="O987" s="55">
        <v>45444</v>
      </c>
      <c r="P987" s="55" t="s">
        <v>256</v>
      </c>
    </row>
    <row r="988" spans="1:16" ht="25.5" x14ac:dyDescent="0.25">
      <c r="A988" s="49">
        <v>814</v>
      </c>
      <c r="B988" s="51" t="s">
        <v>1136</v>
      </c>
      <c r="C988" s="50" t="s">
        <v>1121</v>
      </c>
      <c r="D988" s="51" t="s">
        <v>176</v>
      </c>
      <c r="E988" s="51"/>
      <c r="F988" s="52"/>
      <c r="G988" s="50" t="s">
        <v>1136</v>
      </c>
      <c r="H988" s="51">
        <v>6</v>
      </c>
      <c r="I988" s="53">
        <v>3025</v>
      </c>
      <c r="J988" s="53">
        <v>18150</v>
      </c>
      <c r="K988" s="199" t="s">
        <v>1078</v>
      </c>
      <c r="L988" s="199" t="s">
        <v>1078</v>
      </c>
      <c r="M988" s="53">
        <v>18150</v>
      </c>
      <c r="N988" s="54">
        <f t="shared" si="160"/>
        <v>18150</v>
      </c>
      <c r="O988" s="55">
        <v>45444</v>
      </c>
      <c r="P988" s="55" t="s">
        <v>256</v>
      </c>
    </row>
    <row r="989" spans="1:16" ht="25.5" x14ac:dyDescent="0.25">
      <c r="A989" s="49">
        <v>815</v>
      </c>
      <c r="B989" s="51" t="s">
        <v>1137</v>
      </c>
      <c r="C989" s="50" t="s">
        <v>1121</v>
      </c>
      <c r="D989" s="51" t="s">
        <v>176</v>
      </c>
      <c r="E989" s="51"/>
      <c r="F989" s="52"/>
      <c r="G989" s="50" t="s">
        <v>1137</v>
      </c>
      <c r="H989" s="51">
        <v>6</v>
      </c>
      <c r="I989" s="53">
        <v>3025</v>
      </c>
      <c r="J989" s="53">
        <v>18150</v>
      </c>
      <c r="K989" s="199" t="s">
        <v>1078</v>
      </c>
      <c r="L989" s="199" t="s">
        <v>1078</v>
      </c>
      <c r="M989" s="53">
        <v>18150</v>
      </c>
      <c r="N989" s="54">
        <f t="shared" si="160"/>
        <v>18150</v>
      </c>
      <c r="O989" s="55">
        <v>45444</v>
      </c>
      <c r="P989" s="55" t="s">
        <v>256</v>
      </c>
    </row>
    <row r="990" spans="1:16" ht="25.5" x14ac:dyDescent="0.25">
      <c r="A990" s="49">
        <v>816</v>
      </c>
      <c r="B990" s="51" t="s">
        <v>1138</v>
      </c>
      <c r="C990" s="50" t="s">
        <v>1121</v>
      </c>
      <c r="D990" s="51" t="s">
        <v>176</v>
      </c>
      <c r="E990" s="51"/>
      <c r="F990" s="52"/>
      <c r="G990" s="50" t="s">
        <v>1138</v>
      </c>
      <c r="H990" s="51">
        <v>6</v>
      </c>
      <c r="I990" s="53">
        <v>3025</v>
      </c>
      <c r="J990" s="53">
        <v>18150</v>
      </c>
      <c r="K990" s="199" t="s">
        <v>1078</v>
      </c>
      <c r="L990" s="199" t="s">
        <v>1078</v>
      </c>
      <c r="M990" s="53">
        <v>18150</v>
      </c>
      <c r="N990" s="54">
        <f t="shared" si="160"/>
        <v>18150</v>
      </c>
      <c r="O990" s="55">
        <v>45444</v>
      </c>
      <c r="P990" s="55" t="s">
        <v>256</v>
      </c>
    </row>
    <row r="991" spans="1:16" ht="25.5" x14ac:dyDescent="0.25">
      <c r="A991" s="49">
        <v>817</v>
      </c>
      <c r="B991" s="51" t="s">
        <v>1139</v>
      </c>
      <c r="C991" s="50" t="s">
        <v>1121</v>
      </c>
      <c r="D991" s="51" t="s">
        <v>176</v>
      </c>
      <c r="E991" s="51"/>
      <c r="F991" s="52"/>
      <c r="G991" s="50" t="s">
        <v>1139</v>
      </c>
      <c r="H991" s="51">
        <v>6</v>
      </c>
      <c r="I991" s="53">
        <v>3025</v>
      </c>
      <c r="J991" s="53">
        <v>18150</v>
      </c>
      <c r="K991" s="199" t="s">
        <v>1078</v>
      </c>
      <c r="L991" s="199" t="s">
        <v>1078</v>
      </c>
      <c r="M991" s="53">
        <v>18150</v>
      </c>
      <c r="N991" s="54">
        <f t="shared" si="160"/>
        <v>18150</v>
      </c>
      <c r="O991" s="55">
        <v>45444</v>
      </c>
      <c r="P991" s="55" t="s">
        <v>256</v>
      </c>
    </row>
    <row r="992" spans="1:16" ht="25.5" x14ac:dyDescent="0.25">
      <c r="A992" s="49">
        <v>818</v>
      </c>
      <c r="B992" s="51" t="s">
        <v>1140</v>
      </c>
      <c r="C992" s="50" t="s">
        <v>1121</v>
      </c>
      <c r="D992" s="51" t="s">
        <v>176</v>
      </c>
      <c r="E992" s="51"/>
      <c r="F992" s="52"/>
      <c r="G992" s="50" t="s">
        <v>1140</v>
      </c>
      <c r="H992" s="51">
        <v>6</v>
      </c>
      <c r="I992" s="53">
        <v>3025</v>
      </c>
      <c r="J992" s="53">
        <v>18150</v>
      </c>
      <c r="K992" s="199" t="s">
        <v>1078</v>
      </c>
      <c r="L992" s="199" t="s">
        <v>1078</v>
      </c>
      <c r="M992" s="53">
        <v>18150</v>
      </c>
      <c r="N992" s="54">
        <f t="shared" si="160"/>
        <v>18150</v>
      </c>
      <c r="O992" s="55">
        <v>45444</v>
      </c>
      <c r="P992" s="55" t="s">
        <v>256</v>
      </c>
    </row>
    <row r="993" spans="1:16" ht="25.5" x14ac:dyDescent="0.25">
      <c r="A993" s="49">
        <v>819</v>
      </c>
      <c r="B993" s="51" t="s">
        <v>1141</v>
      </c>
      <c r="C993" s="50" t="s">
        <v>1121</v>
      </c>
      <c r="D993" s="51" t="s">
        <v>176</v>
      </c>
      <c r="E993" s="51"/>
      <c r="F993" s="52"/>
      <c r="G993" s="50" t="s">
        <v>1141</v>
      </c>
      <c r="H993" s="51">
        <v>6</v>
      </c>
      <c r="I993" s="53">
        <v>3025</v>
      </c>
      <c r="J993" s="53">
        <v>18150</v>
      </c>
      <c r="K993" s="199" t="s">
        <v>1078</v>
      </c>
      <c r="L993" s="199" t="s">
        <v>1078</v>
      </c>
      <c r="M993" s="53">
        <v>18150</v>
      </c>
      <c r="N993" s="54">
        <f t="shared" si="160"/>
        <v>18150</v>
      </c>
      <c r="O993" s="55">
        <v>45444</v>
      </c>
      <c r="P993" s="55" t="s">
        <v>256</v>
      </c>
    </row>
    <row r="994" spans="1:16" ht="25.5" x14ac:dyDescent="0.25">
      <c r="A994" s="49">
        <v>820</v>
      </c>
      <c r="B994" s="51" t="s">
        <v>1108</v>
      </c>
      <c r="C994" s="50" t="s">
        <v>1121</v>
      </c>
      <c r="D994" s="51" t="s">
        <v>176</v>
      </c>
      <c r="E994" s="51"/>
      <c r="F994" s="52"/>
      <c r="G994" s="50" t="s">
        <v>1108</v>
      </c>
      <c r="H994" s="51">
        <v>1</v>
      </c>
      <c r="I994" s="53">
        <v>20000</v>
      </c>
      <c r="J994" s="53">
        <v>20000</v>
      </c>
      <c r="K994" s="199" t="s">
        <v>1078</v>
      </c>
      <c r="L994" s="199" t="s">
        <v>1078</v>
      </c>
      <c r="M994" s="53">
        <v>20000</v>
      </c>
      <c r="N994" s="54">
        <f t="shared" si="160"/>
        <v>20000</v>
      </c>
      <c r="O994" s="55">
        <v>45444</v>
      </c>
      <c r="P994" s="55" t="s">
        <v>256</v>
      </c>
    </row>
    <row r="995" spans="1:16" ht="25.5" x14ac:dyDescent="0.25">
      <c r="A995" s="49">
        <v>821</v>
      </c>
      <c r="B995" s="51" t="s">
        <v>1142</v>
      </c>
      <c r="C995" s="50" t="s">
        <v>1143</v>
      </c>
      <c r="D995" s="51" t="s">
        <v>176</v>
      </c>
      <c r="E995" s="67" t="s">
        <v>1144</v>
      </c>
      <c r="F995" s="52">
        <v>18200</v>
      </c>
      <c r="G995" s="50" t="s">
        <v>1142</v>
      </c>
      <c r="H995" s="66">
        <v>1</v>
      </c>
      <c r="I995" s="53">
        <v>18200</v>
      </c>
      <c r="J995" s="53">
        <v>18200</v>
      </c>
      <c r="K995" s="201" t="s">
        <v>1078</v>
      </c>
      <c r="L995" s="201" t="s">
        <v>1078</v>
      </c>
      <c r="M995" s="53">
        <v>18200</v>
      </c>
      <c r="N995" s="54">
        <f t="shared" si="160"/>
        <v>18200</v>
      </c>
      <c r="O995" s="55">
        <v>45444</v>
      </c>
      <c r="P995" s="51" t="s">
        <v>256</v>
      </c>
    </row>
    <row r="996" spans="1:16" ht="25.5" x14ac:dyDescent="0.25">
      <c r="A996" s="49">
        <v>822</v>
      </c>
      <c r="B996" s="51" t="s">
        <v>1145</v>
      </c>
      <c r="C996" s="50" t="s">
        <v>1143</v>
      </c>
      <c r="D996" s="51" t="s">
        <v>176</v>
      </c>
      <c r="E996" s="67" t="s">
        <v>1144</v>
      </c>
      <c r="F996" s="52">
        <v>11200</v>
      </c>
      <c r="G996" s="50" t="s">
        <v>1145</v>
      </c>
      <c r="H996" s="66">
        <v>1</v>
      </c>
      <c r="I996" s="53">
        <v>11200</v>
      </c>
      <c r="J996" s="53">
        <v>11200</v>
      </c>
      <c r="K996" s="201" t="s">
        <v>1078</v>
      </c>
      <c r="L996" s="201" t="s">
        <v>1078</v>
      </c>
      <c r="M996" s="53">
        <v>11200</v>
      </c>
      <c r="N996" s="54">
        <f t="shared" si="160"/>
        <v>11200</v>
      </c>
      <c r="O996" s="55">
        <v>45444</v>
      </c>
      <c r="P996" s="51" t="s">
        <v>256</v>
      </c>
    </row>
    <row r="997" spans="1:16" ht="25.5" x14ac:dyDescent="0.25">
      <c r="A997" s="49">
        <v>823</v>
      </c>
      <c r="B997" s="51" t="s">
        <v>1146</v>
      </c>
      <c r="C997" s="50" t="s">
        <v>1143</v>
      </c>
      <c r="D997" s="51" t="s">
        <v>176</v>
      </c>
      <c r="E997" s="67" t="s">
        <v>1144</v>
      </c>
      <c r="F997" s="52">
        <v>6300</v>
      </c>
      <c r="G997" s="50" t="s">
        <v>1146</v>
      </c>
      <c r="H997" s="66">
        <v>1</v>
      </c>
      <c r="I997" s="53">
        <v>6300</v>
      </c>
      <c r="J997" s="53">
        <v>6300</v>
      </c>
      <c r="K997" s="201" t="s">
        <v>1078</v>
      </c>
      <c r="L997" s="201" t="s">
        <v>1078</v>
      </c>
      <c r="M997" s="53">
        <v>6300</v>
      </c>
      <c r="N997" s="54">
        <f t="shared" si="160"/>
        <v>6300</v>
      </c>
      <c r="O997" s="55">
        <v>45444</v>
      </c>
      <c r="P997" s="51" t="s">
        <v>256</v>
      </c>
    </row>
    <row r="998" spans="1:16" ht="25.5" x14ac:dyDescent="0.25">
      <c r="A998" s="49">
        <v>824</v>
      </c>
      <c r="B998" s="51" t="s">
        <v>1147</v>
      </c>
      <c r="C998" s="50" t="s">
        <v>1143</v>
      </c>
      <c r="D998" s="51" t="s">
        <v>176</v>
      </c>
      <c r="E998" s="67" t="s">
        <v>1144</v>
      </c>
      <c r="F998" s="52">
        <v>6300</v>
      </c>
      <c r="G998" s="50" t="s">
        <v>1147</v>
      </c>
      <c r="H998" s="66">
        <v>1</v>
      </c>
      <c r="I998" s="53">
        <v>6300</v>
      </c>
      <c r="J998" s="53">
        <v>6300</v>
      </c>
      <c r="K998" s="201" t="s">
        <v>1078</v>
      </c>
      <c r="L998" s="201" t="s">
        <v>1078</v>
      </c>
      <c r="M998" s="53">
        <v>6300</v>
      </c>
      <c r="N998" s="54">
        <f t="shared" si="160"/>
        <v>6300</v>
      </c>
      <c r="O998" s="55">
        <v>45444</v>
      </c>
      <c r="P998" s="51" t="s">
        <v>256</v>
      </c>
    </row>
    <row r="999" spans="1:16" ht="25.5" x14ac:dyDescent="0.25">
      <c r="A999" s="49">
        <v>825</v>
      </c>
      <c r="B999" s="51" t="s">
        <v>1148</v>
      </c>
      <c r="C999" s="50" t="s">
        <v>1143</v>
      </c>
      <c r="D999" s="51" t="s">
        <v>176</v>
      </c>
      <c r="E999" s="67" t="s">
        <v>1144</v>
      </c>
      <c r="F999" s="52">
        <v>6300</v>
      </c>
      <c r="G999" s="50" t="s">
        <v>1148</v>
      </c>
      <c r="H999" s="66">
        <v>1</v>
      </c>
      <c r="I999" s="53">
        <v>6300</v>
      </c>
      <c r="J999" s="53">
        <v>6300</v>
      </c>
      <c r="K999" s="201" t="s">
        <v>1078</v>
      </c>
      <c r="L999" s="201" t="s">
        <v>1078</v>
      </c>
      <c r="M999" s="53">
        <v>6300</v>
      </c>
      <c r="N999" s="54">
        <f t="shared" si="160"/>
        <v>6300</v>
      </c>
      <c r="O999" s="55">
        <v>45444</v>
      </c>
      <c r="P999" s="51" t="s">
        <v>256</v>
      </c>
    </row>
    <row r="1000" spans="1:16" ht="25.5" x14ac:dyDescent="0.25">
      <c r="A1000" s="49">
        <v>826</v>
      </c>
      <c r="B1000" s="49" t="s">
        <v>1149</v>
      </c>
      <c r="C1000" s="50" t="s">
        <v>1143</v>
      </c>
      <c r="D1000" s="51" t="s">
        <v>176</v>
      </c>
      <c r="E1000" s="67" t="s">
        <v>1144</v>
      </c>
      <c r="F1000" s="52">
        <v>6300</v>
      </c>
      <c r="G1000" s="49" t="s">
        <v>1149</v>
      </c>
      <c r="H1000" s="66">
        <v>1</v>
      </c>
      <c r="I1000" s="53">
        <v>6300</v>
      </c>
      <c r="J1000" s="53">
        <v>6300</v>
      </c>
      <c r="K1000" s="201" t="s">
        <v>1078</v>
      </c>
      <c r="L1000" s="201" t="s">
        <v>1078</v>
      </c>
      <c r="M1000" s="53">
        <v>6300</v>
      </c>
      <c r="N1000" s="54">
        <f t="shared" si="160"/>
        <v>6300</v>
      </c>
      <c r="O1000" s="55">
        <v>45444</v>
      </c>
      <c r="P1000" s="51" t="s">
        <v>256</v>
      </c>
    </row>
    <row r="1001" spans="1:16" ht="25.5" x14ac:dyDescent="0.25">
      <c r="A1001" s="49">
        <v>827</v>
      </c>
      <c r="B1001" s="51" t="s">
        <v>1150</v>
      </c>
      <c r="C1001" s="50" t="s">
        <v>1143</v>
      </c>
      <c r="D1001" s="51" t="s">
        <v>176</v>
      </c>
      <c r="E1001" s="67" t="s">
        <v>1144</v>
      </c>
      <c r="F1001" s="52">
        <v>6300</v>
      </c>
      <c r="G1001" s="50" t="s">
        <v>1150</v>
      </c>
      <c r="H1001" s="66">
        <v>1</v>
      </c>
      <c r="I1001" s="53">
        <v>6300</v>
      </c>
      <c r="J1001" s="53">
        <v>6300</v>
      </c>
      <c r="K1001" s="201" t="s">
        <v>1078</v>
      </c>
      <c r="L1001" s="201" t="s">
        <v>1078</v>
      </c>
      <c r="M1001" s="53">
        <v>6300</v>
      </c>
      <c r="N1001" s="54">
        <f t="shared" si="160"/>
        <v>6300</v>
      </c>
      <c r="O1001" s="55">
        <v>45444</v>
      </c>
      <c r="P1001" s="51" t="s">
        <v>256</v>
      </c>
    </row>
    <row r="1002" spans="1:16" ht="25.5" x14ac:dyDescent="0.25">
      <c r="A1002" s="49">
        <v>828</v>
      </c>
      <c r="B1002" s="51" t="s">
        <v>634</v>
      </c>
      <c r="C1002" s="50" t="s">
        <v>1143</v>
      </c>
      <c r="D1002" s="51" t="s">
        <v>176</v>
      </c>
      <c r="E1002" s="67" t="s">
        <v>1144</v>
      </c>
      <c r="F1002" s="52">
        <v>6300</v>
      </c>
      <c r="G1002" s="50" t="s">
        <v>634</v>
      </c>
      <c r="H1002" s="66">
        <v>1</v>
      </c>
      <c r="I1002" s="53">
        <v>6300</v>
      </c>
      <c r="J1002" s="53">
        <v>6300</v>
      </c>
      <c r="K1002" s="201" t="s">
        <v>1078</v>
      </c>
      <c r="L1002" s="201" t="s">
        <v>1078</v>
      </c>
      <c r="M1002" s="53">
        <v>6300</v>
      </c>
      <c r="N1002" s="54">
        <f t="shared" si="160"/>
        <v>6300</v>
      </c>
      <c r="O1002" s="55">
        <v>45444</v>
      </c>
      <c r="P1002" s="51" t="s">
        <v>256</v>
      </c>
    </row>
    <row r="1003" spans="1:16" ht="25.5" x14ac:dyDescent="0.25">
      <c r="A1003" s="49">
        <v>829</v>
      </c>
      <c r="B1003" s="51" t="s">
        <v>1151</v>
      </c>
      <c r="C1003" s="50" t="s">
        <v>1143</v>
      </c>
      <c r="D1003" s="51" t="s">
        <v>176</v>
      </c>
      <c r="E1003" s="67" t="s">
        <v>1144</v>
      </c>
      <c r="F1003" s="52">
        <v>6300</v>
      </c>
      <c r="G1003" s="50" t="s">
        <v>1151</v>
      </c>
      <c r="H1003" s="66">
        <v>1</v>
      </c>
      <c r="I1003" s="53">
        <v>6300</v>
      </c>
      <c r="J1003" s="53">
        <v>6300</v>
      </c>
      <c r="K1003" s="201" t="s">
        <v>1078</v>
      </c>
      <c r="L1003" s="201" t="s">
        <v>1078</v>
      </c>
      <c r="M1003" s="53">
        <v>6300</v>
      </c>
      <c r="N1003" s="54">
        <f t="shared" si="160"/>
        <v>6300</v>
      </c>
      <c r="O1003" s="55">
        <v>45444</v>
      </c>
      <c r="P1003" s="51" t="s">
        <v>256</v>
      </c>
    </row>
    <row r="1004" spans="1:16" ht="25.5" x14ac:dyDescent="0.25">
      <c r="A1004" s="49">
        <v>830</v>
      </c>
      <c r="B1004" s="51" t="s">
        <v>637</v>
      </c>
      <c r="C1004" s="50" t="s">
        <v>1143</v>
      </c>
      <c r="D1004" s="51" t="s">
        <v>176</v>
      </c>
      <c r="E1004" s="67" t="s">
        <v>1144</v>
      </c>
      <c r="F1004" s="52">
        <v>6300</v>
      </c>
      <c r="G1004" s="50" t="s">
        <v>637</v>
      </c>
      <c r="H1004" s="66">
        <v>1</v>
      </c>
      <c r="I1004" s="53">
        <v>6300</v>
      </c>
      <c r="J1004" s="53">
        <v>6300</v>
      </c>
      <c r="K1004" s="201" t="s">
        <v>1078</v>
      </c>
      <c r="L1004" s="201" t="s">
        <v>1078</v>
      </c>
      <c r="M1004" s="53">
        <v>6300</v>
      </c>
      <c r="N1004" s="54">
        <f t="shared" si="160"/>
        <v>6300</v>
      </c>
      <c r="O1004" s="55">
        <v>45444</v>
      </c>
      <c r="P1004" s="51" t="s">
        <v>256</v>
      </c>
    </row>
    <row r="1005" spans="1:16" ht="25.5" x14ac:dyDescent="0.25">
      <c r="A1005" s="49">
        <v>831</v>
      </c>
      <c r="B1005" s="51" t="s">
        <v>1152</v>
      </c>
      <c r="C1005" s="50" t="s">
        <v>1153</v>
      </c>
      <c r="D1005" s="51" t="s">
        <v>176</v>
      </c>
      <c r="E1005" s="51" t="s">
        <v>1154</v>
      </c>
      <c r="F1005" s="52">
        <v>11200</v>
      </c>
      <c r="G1005" s="50" t="s">
        <v>1152</v>
      </c>
      <c r="H1005" s="51">
        <v>1</v>
      </c>
      <c r="I1005" s="53">
        <v>11200</v>
      </c>
      <c r="J1005" s="53">
        <v>11200</v>
      </c>
      <c r="K1005" s="201" t="s">
        <v>1078</v>
      </c>
      <c r="L1005" s="201" t="s">
        <v>1078</v>
      </c>
      <c r="M1005" s="53">
        <v>11200</v>
      </c>
      <c r="N1005" s="54">
        <f t="shared" si="160"/>
        <v>11200</v>
      </c>
      <c r="O1005" s="55">
        <v>45444</v>
      </c>
      <c r="P1005" s="51" t="s">
        <v>256</v>
      </c>
    </row>
    <row r="1006" spans="1:16" ht="25.5" x14ac:dyDescent="0.25">
      <c r="A1006" s="49">
        <v>832</v>
      </c>
      <c r="B1006" s="51" t="s">
        <v>1155</v>
      </c>
      <c r="C1006" s="50" t="s">
        <v>1153</v>
      </c>
      <c r="D1006" s="51" t="s">
        <v>176</v>
      </c>
      <c r="E1006" s="51" t="s">
        <v>1154</v>
      </c>
      <c r="F1006" s="52">
        <v>18200</v>
      </c>
      <c r="G1006" s="50" t="s">
        <v>1155</v>
      </c>
      <c r="H1006" s="51">
        <v>1</v>
      </c>
      <c r="I1006" s="53">
        <v>18200</v>
      </c>
      <c r="J1006" s="53">
        <v>18200</v>
      </c>
      <c r="K1006" s="201" t="s">
        <v>1078</v>
      </c>
      <c r="L1006" s="201" t="s">
        <v>1078</v>
      </c>
      <c r="M1006" s="53">
        <v>18200</v>
      </c>
      <c r="N1006" s="54">
        <f t="shared" si="160"/>
        <v>18200</v>
      </c>
      <c r="O1006" s="55">
        <v>45444</v>
      </c>
      <c r="P1006" s="51" t="s">
        <v>256</v>
      </c>
    </row>
    <row r="1007" spans="1:16" ht="25.5" x14ac:dyDescent="0.25">
      <c r="A1007" s="49">
        <v>833</v>
      </c>
      <c r="B1007" s="51" t="s">
        <v>634</v>
      </c>
      <c r="C1007" s="50" t="s">
        <v>1153</v>
      </c>
      <c r="D1007" s="51" t="s">
        <v>176</v>
      </c>
      <c r="E1007" s="51" t="s">
        <v>1154</v>
      </c>
      <c r="F1007" s="52">
        <v>6300</v>
      </c>
      <c r="G1007" s="50" t="s">
        <v>634</v>
      </c>
      <c r="H1007" s="51">
        <v>1</v>
      </c>
      <c r="I1007" s="53">
        <v>6300</v>
      </c>
      <c r="J1007" s="53">
        <v>6300</v>
      </c>
      <c r="K1007" s="201" t="s">
        <v>1078</v>
      </c>
      <c r="L1007" s="201" t="s">
        <v>1078</v>
      </c>
      <c r="M1007" s="53">
        <v>6300</v>
      </c>
      <c r="N1007" s="54">
        <f t="shared" si="160"/>
        <v>6300</v>
      </c>
      <c r="O1007" s="55">
        <v>45444</v>
      </c>
      <c r="P1007" s="51" t="s">
        <v>256</v>
      </c>
    </row>
    <row r="1008" spans="1:16" ht="25.5" x14ac:dyDescent="0.25">
      <c r="A1008" s="49">
        <v>834</v>
      </c>
      <c r="B1008" s="51" t="s">
        <v>1156</v>
      </c>
      <c r="C1008" s="50" t="s">
        <v>1153</v>
      </c>
      <c r="D1008" s="51" t="s">
        <v>176</v>
      </c>
      <c r="E1008" s="51" t="s">
        <v>1154</v>
      </c>
      <c r="F1008" s="52">
        <v>6300</v>
      </c>
      <c r="G1008" s="50" t="s">
        <v>1156</v>
      </c>
      <c r="H1008" s="51">
        <v>1</v>
      </c>
      <c r="I1008" s="53">
        <v>6300</v>
      </c>
      <c r="J1008" s="53">
        <v>6300</v>
      </c>
      <c r="K1008" s="201" t="s">
        <v>1078</v>
      </c>
      <c r="L1008" s="201" t="s">
        <v>1078</v>
      </c>
      <c r="M1008" s="53">
        <v>6300</v>
      </c>
      <c r="N1008" s="54">
        <f t="shared" si="160"/>
        <v>6300</v>
      </c>
      <c r="O1008" s="55">
        <v>45444</v>
      </c>
      <c r="P1008" s="51" t="s">
        <v>256</v>
      </c>
    </row>
    <row r="1009" spans="1:16" ht="25.5" x14ac:dyDescent="0.25">
      <c r="A1009" s="49">
        <v>835</v>
      </c>
      <c r="B1009" s="51" t="s">
        <v>635</v>
      </c>
      <c r="C1009" s="50" t="s">
        <v>1153</v>
      </c>
      <c r="D1009" s="51" t="s">
        <v>176</v>
      </c>
      <c r="E1009" s="51" t="s">
        <v>1154</v>
      </c>
      <c r="F1009" s="52">
        <v>6300</v>
      </c>
      <c r="G1009" s="50" t="s">
        <v>635</v>
      </c>
      <c r="H1009" s="51">
        <v>1</v>
      </c>
      <c r="I1009" s="53">
        <v>6300</v>
      </c>
      <c r="J1009" s="53">
        <v>6300</v>
      </c>
      <c r="K1009" s="201" t="s">
        <v>1078</v>
      </c>
      <c r="L1009" s="201" t="s">
        <v>1078</v>
      </c>
      <c r="M1009" s="53">
        <v>6300</v>
      </c>
      <c r="N1009" s="54">
        <f t="shared" si="160"/>
        <v>6300</v>
      </c>
      <c r="O1009" s="55">
        <v>45444</v>
      </c>
      <c r="P1009" s="51" t="s">
        <v>256</v>
      </c>
    </row>
    <row r="1010" spans="1:16" ht="25.5" x14ac:dyDescent="0.25">
      <c r="A1010" s="49">
        <v>836</v>
      </c>
      <c r="B1010" s="51" t="s">
        <v>1157</v>
      </c>
      <c r="C1010" s="50" t="s">
        <v>1153</v>
      </c>
      <c r="D1010" s="51" t="s">
        <v>176</v>
      </c>
      <c r="E1010" s="51" t="s">
        <v>1154</v>
      </c>
      <c r="F1010" s="52">
        <v>6300</v>
      </c>
      <c r="G1010" s="50" t="s">
        <v>1157</v>
      </c>
      <c r="H1010" s="51">
        <v>1</v>
      </c>
      <c r="I1010" s="53">
        <v>6300</v>
      </c>
      <c r="J1010" s="53">
        <v>6300</v>
      </c>
      <c r="K1010" s="201" t="s">
        <v>1078</v>
      </c>
      <c r="L1010" s="201" t="s">
        <v>1078</v>
      </c>
      <c r="M1010" s="53">
        <v>6300</v>
      </c>
      <c r="N1010" s="54">
        <f t="shared" si="160"/>
        <v>6300</v>
      </c>
      <c r="O1010" s="55">
        <v>45444</v>
      </c>
      <c r="P1010" s="51" t="s">
        <v>256</v>
      </c>
    </row>
    <row r="1011" spans="1:16" ht="25.5" x14ac:dyDescent="0.25">
      <c r="A1011" s="49">
        <v>837</v>
      </c>
      <c r="B1011" s="51" t="s">
        <v>1158</v>
      </c>
      <c r="C1011" s="50" t="s">
        <v>1153</v>
      </c>
      <c r="D1011" s="51" t="s">
        <v>176</v>
      </c>
      <c r="E1011" s="51" t="s">
        <v>1154</v>
      </c>
      <c r="F1011" s="52">
        <v>6300</v>
      </c>
      <c r="G1011" s="50" t="s">
        <v>1158</v>
      </c>
      <c r="H1011" s="51">
        <v>1</v>
      </c>
      <c r="I1011" s="53">
        <v>6300</v>
      </c>
      <c r="J1011" s="53">
        <v>6300</v>
      </c>
      <c r="K1011" s="201" t="s">
        <v>1078</v>
      </c>
      <c r="L1011" s="201" t="s">
        <v>1078</v>
      </c>
      <c r="M1011" s="53">
        <v>6300</v>
      </c>
      <c r="N1011" s="54">
        <f t="shared" si="160"/>
        <v>6300</v>
      </c>
      <c r="O1011" s="55">
        <v>45444</v>
      </c>
      <c r="P1011" s="51" t="s">
        <v>256</v>
      </c>
    </row>
    <row r="1012" spans="1:16" ht="25.5" x14ac:dyDescent="0.25">
      <c r="A1012" s="49">
        <v>838</v>
      </c>
      <c r="B1012" s="51" t="s">
        <v>622</v>
      </c>
      <c r="C1012" s="50" t="s">
        <v>1153</v>
      </c>
      <c r="D1012" s="51" t="s">
        <v>176</v>
      </c>
      <c r="E1012" s="51" t="s">
        <v>1154</v>
      </c>
      <c r="F1012" s="52">
        <v>6300</v>
      </c>
      <c r="G1012" s="50" t="s">
        <v>622</v>
      </c>
      <c r="H1012" s="51">
        <v>1</v>
      </c>
      <c r="I1012" s="53">
        <v>6300</v>
      </c>
      <c r="J1012" s="53">
        <v>6300</v>
      </c>
      <c r="K1012" s="201" t="s">
        <v>1078</v>
      </c>
      <c r="L1012" s="201" t="s">
        <v>1078</v>
      </c>
      <c r="M1012" s="53">
        <v>6300</v>
      </c>
      <c r="N1012" s="54">
        <f t="shared" ref="N1012:N1043" si="161">M1012</f>
        <v>6300</v>
      </c>
      <c r="O1012" s="55">
        <v>45444</v>
      </c>
      <c r="P1012" s="51" t="s">
        <v>256</v>
      </c>
    </row>
    <row r="1013" spans="1:16" ht="25.5" x14ac:dyDescent="0.25">
      <c r="A1013" s="49">
        <v>839</v>
      </c>
      <c r="B1013" s="51" t="s">
        <v>1159</v>
      </c>
      <c r="C1013" s="50" t="s">
        <v>1153</v>
      </c>
      <c r="D1013" s="51" t="s">
        <v>176</v>
      </c>
      <c r="E1013" s="51" t="s">
        <v>1154</v>
      </c>
      <c r="F1013" s="52">
        <v>6300</v>
      </c>
      <c r="G1013" s="50" t="s">
        <v>1159</v>
      </c>
      <c r="H1013" s="51">
        <v>1</v>
      </c>
      <c r="I1013" s="53">
        <v>6300</v>
      </c>
      <c r="J1013" s="53">
        <v>6300</v>
      </c>
      <c r="K1013" s="201" t="s">
        <v>1078</v>
      </c>
      <c r="L1013" s="201" t="s">
        <v>1078</v>
      </c>
      <c r="M1013" s="53">
        <v>6300</v>
      </c>
      <c r="N1013" s="54">
        <f t="shared" si="161"/>
        <v>6300</v>
      </c>
      <c r="O1013" s="55">
        <v>45444</v>
      </c>
      <c r="P1013" s="51" t="s">
        <v>256</v>
      </c>
    </row>
    <row r="1014" spans="1:16" ht="25.5" x14ac:dyDescent="0.25">
      <c r="A1014" s="49">
        <v>840</v>
      </c>
      <c r="B1014" s="51" t="s">
        <v>1150</v>
      </c>
      <c r="C1014" s="50" t="s">
        <v>1153</v>
      </c>
      <c r="D1014" s="51" t="s">
        <v>176</v>
      </c>
      <c r="E1014" s="51" t="s">
        <v>1154</v>
      </c>
      <c r="F1014" s="52">
        <v>6300</v>
      </c>
      <c r="G1014" s="50" t="s">
        <v>1150</v>
      </c>
      <c r="H1014" s="51">
        <v>1</v>
      </c>
      <c r="I1014" s="53">
        <v>6300</v>
      </c>
      <c r="J1014" s="53">
        <v>6300</v>
      </c>
      <c r="K1014" s="201" t="s">
        <v>1078</v>
      </c>
      <c r="L1014" s="201" t="s">
        <v>1078</v>
      </c>
      <c r="M1014" s="53">
        <v>6300</v>
      </c>
      <c r="N1014" s="54">
        <f t="shared" si="161"/>
        <v>6300</v>
      </c>
      <c r="O1014" s="55">
        <v>45444</v>
      </c>
      <c r="P1014" s="51" t="s">
        <v>256</v>
      </c>
    </row>
    <row r="1015" spans="1:16" ht="25.5" x14ac:dyDescent="0.25">
      <c r="A1015" s="49">
        <v>841</v>
      </c>
      <c r="B1015" s="51" t="s">
        <v>1155</v>
      </c>
      <c r="C1015" s="50" t="s">
        <v>1160</v>
      </c>
      <c r="D1015" s="51" t="s">
        <v>176</v>
      </c>
      <c r="E1015" s="51" t="s">
        <v>1161</v>
      </c>
      <c r="F1015" s="52">
        <v>18200</v>
      </c>
      <c r="G1015" s="50" t="s">
        <v>1155</v>
      </c>
      <c r="H1015" s="51">
        <v>1</v>
      </c>
      <c r="I1015" s="53">
        <v>18200</v>
      </c>
      <c r="J1015" s="53">
        <v>18200</v>
      </c>
      <c r="K1015" s="201" t="s">
        <v>1078</v>
      </c>
      <c r="L1015" s="201" t="s">
        <v>1078</v>
      </c>
      <c r="M1015" s="53">
        <v>18200</v>
      </c>
      <c r="N1015" s="54">
        <f t="shared" si="161"/>
        <v>18200</v>
      </c>
      <c r="O1015" s="55">
        <v>45444</v>
      </c>
      <c r="P1015" s="51" t="s">
        <v>256</v>
      </c>
    </row>
    <row r="1016" spans="1:16" ht="25.5" x14ac:dyDescent="0.25">
      <c r="A1016" s="49">
        <v>842</v>
      </c>
      <c r="B1016" s="51" t="s">
        <v>1145</v>
      </c>
      <c r="C1016" s="50" t="s">
        <v>1160</v>
      </c>
      <c r="D1016" s="51" t="s">
        <v>176</v>
      </c>
      <c r="E1016" s="51" t="s">
        <v>1161</v>
      </c>
      <c r="F1016" s="52">
        <v>11200</v>
      </c>
      <c r="G1016" s="50" t="s">
        <v>1145</v>
      </c>
      <c r="H1016" s="51">
        <v>1</v>
      </c>
      <c r="I1016" s="53">
        <v>11200</v>
      </c>
      <c r="J1016" s="53">
        <v>11200</v>
      </c>
      <c r="K1016" s="201" t="s">
        <v>1078</v>
      </c>
      <c r="L1016" s="201" t="s">
        <v>1078</v>
      </c>
      <c r="M1016" s="53">
        <v>11200</v>
      </c>
      <c r="N1016" s="54">
        <f t="shared" si="161"/>
        <v>11200</v>
      </c>
      <c r="O1016" s="55">
        <v>45444</v>
      </c>
      <c r="P1016" s="51" t="s">
        <v>256</v>
      </c>
    </row>
    <row r="1017" spans="1:16" ht="25.5" x14ac:dyDescent="0.25">
      <c r="A1017" s="49">
        <v>843</v>
      </c>
      <c r="B1017" s="51" t="s">
        <v>1156</v>
      </c>
      <c r="C1017" s="50" t="s">
        <v>1160</v>
      </c>
      <c r="D1017" s="51" t="s">
        <v>176</v>
      </c>
      <c r="E1017" s="51" t="s">
        <v>1161</v>
      </c>
      <c r="F1017" s="52">
        <v>6300</v>
      </c>
      <c r="G1017" s="50" t="s">
        <v>1156</v>
      </c>
      <c r="H1017" s="51">
        <v>1</v>
      </c>
      <c r="I1017" s="53">
        <v>6300</v>
      </c>
      <c r="J1017" s="53">
        <v>6300</v>
      </c>
      <c r="K1017" s="201" t="s">
        <v>1078</v>
      </c>
      <c r="L1017" s="201" t="s">
        <v>1078</v>
      </c>
      <c r="M1017" s="53">
        <v>6300</v>
      </c>
      <c r="N1017" s="54">
        <f t="shared" si="161"/>
        <v>6300</v>
      </c>
      <c r="O1017" s="55">
        <v>45444</v>
      </c>
      <c r="P1017" s="51" t="s">
        <v>256</v>
      </c>
    </row>
    <row r="1018" spans="1:16" ht="25.5" x14ac:dyDescent="0.25">
      <c r="A1018" s="49">
        <v>844</v>
      </c>
      <c r="B1018" s="51" t="s">
        <v>634</v>
      </c>
      <c r="C1018" s="50" t="s">
        <v>1160</v>
      </c>
      <c r="D1018" s="51" t="s">
        <v>176</v>
      </c>
      <c r="E1018" s="51" t="s">
        <v>1161</v>
      </c>
      <c r="F1018" s="52">
        <v>6300</v>
      </c>
      <c r="G1018" s="50" t="s">
        <v>634</v>
      </c>
      <c r="H1018" s="51">
        <v>1</v>
      </c>
      <c r="I1018" s="53">
        <v>6300</v>
      </c>
      <c r="J1018" s="53">
        <v>6300</v>
      </c>
      <c r="K1018" s="201" t="s">
        <v>1078</v>
      </c>
      <c r="L1018" s="201" t="s">
        <v>1078</v>
      </c>
      <c r="M1018" s="53">
        <v>6300</v>
      </c>
      <c r="N1018" s="54">
        <f t="shared" si="161"/>
        <v>6300</v>
      </c>
      <c r="O1018" s="55">
        <v>45444</v>
      </c>
      <c r="P1018" s="51" t="s">
        <v>256</v>
      </c>
    </row>
    <row r="1019" spans="1:16" ht="25.5" x14ac:dyDescent="0.25">
      <c r="A1019" s="49">
        <v>845</v>
      </c>
      <c r="B1019" s="51" t="s">
        <v>635</v>
      </c>
      <c r="C1019" s="50" t="s">
        <v>1160</v>
      </c>
      <c r="D1019" s="51" t="s">
        <v>176</v>
      </c>
      <c r="E1019" s="51" t="s">
        <v>1161</v>
      </c>
      <c r="F1019" s="52">
        <v>6300</v>
      </c>
      <c r="G1019" s="50" t="s">
        <v>635</v>
      </c>
      <c r="H1019" s="51">
        <v>1</v>
      </c>
      <c r="I1019" s="53">
        <v>6300</v>
      </c>
      <c r="J1019" s="53">
        <v>6300</v>
      </c>
      <c r="K1019" s="201" t="s">
        <v>1078</v>
      </c>
      <c r="L1019" s="201" t="s">
        <v>1078</v>
      </c>
      <c r="M1019" s="53">
        <v>6300</v>
      </c>
      <c r="N1019" s="54">
        <f t="shared" si="161"/>
        <v>6300</v>
      </c>
      <c r="O1019" s="55">
        <v>45444</v>
      </c>
      <c r="P1019" s="51" t="s">
        <v>256</v>
      </c>
    </row>
    <row r="1020" spans="1:16" ht="25.5" x14ac:dyDescent="0.25">
      <c r="A1020" s="49">
        <v>846</v>
      </c>
      <c r="B1020" s="51" t="s">
        <v>1157</v>
      </c>
      <c r="C1020" s="50" t="s">
        <v>1160</v>
      </c>
      <c r="D1020" s="51" t="s">
        <v>176</v>
      </c>
      <c r="E1020" s="51" t="s">
        <v>1161</v>
      </c>
      <c r="F1020" s="52">
        <v>6300</v>
      </c>
      <c r="G1020" s="50" t="s">
        <v>1157</v>
      </c>
      <c r="H1020" s="51">
        <v>1</v>
      </c>
      <c r="I1020" s="53">
        <v>6300</v>
      </c>
      <c r="J1020" s="53">
        <v>6300</v>
      </c>
      <c r="K1020" s="201" t="s">
        <v>1078</v>
      </c>
      <c r="L1020" s="201" t="s">
        <v>1078</v>
      </c>
      <c r="M1020" s="53">
        <v>6300</v>
      </c>
      <c r="N1020" s="54">
        <f t="shared" si="161"/>
        <v>6300</v>
      </c>
      <c r="O1020" s="55">
        <v>45444</v>
      </c>
      <c r="P1020" s="51" t="s">
        <v>256</v>
      </c>
    </row>
    <row r="1021" spans="1:16" ht="25.5" x14ac:dyDescent="0.25">
      <c r="A1021" s="49">
        <v>847</v>
      </c>
      <c r="B1021" s="51" t="s">
        <v>1158</v>
      </c>
      <c r="C1021" s="50" t="s">
        <v>1160</v>
      </c>
      <c r="D1021" s="51" t="s">
        <v>176</v>
      </c>
      <c r="E1021" s="51" t="s">
        <v>1161</v>
      </c>
      <c r="F1021" s="52">
        <v>6300</v>
      </c>
      <c r="G1021" s="50" t="s">
        <v>1158</v>
      </c>
      <c r="H1021" s="51">
        <v>1</v>
      </c>
      <c r="I1021" s="53">
        <v>6300</v>
      </c>
      <c r="J1021" s="53">
        <v>6300</v>
      </c>
      <c r="K1021" s="201" t="s">
        <v>1078</v>
      </c>
      <c r="L1021" s="201" t="s">
        <v>1078</v>
      </c>
      <c r="M1021" s="53">
        <v>6300</v>
      </c>
      <c r="N1021" s="54">
        <f t="shared" si="161"/>
        <v>6300</v>
      </c>
      <c r="O1021" s="55">
        <v>45444</v>
      </c>
      <c r="P1021" s="51" t="s">
        <v>256</v>
      </c>
    </row>
    <row r="1022" spans="1:16" ht="25.5" x14ac:dyDescent="0.25">
      <c r="A1022" s="49">
        <v>848</v>
      </c>
      <c r="B1022" s="51" t="s">
        <v>622</v>
      </c>
      <c r="C1022" s="50" t="s">
        <v>1160</v>
      </c>
      <c r="D1022" s="51" t="s">
        <v>176</v>
      </c>
      <c r="E1022" s="51" t="s">
        <v>1161</v>
      </c>
      <c r="F1022" s="52">
        <v>6300</v>
      </c>
      <c r="G1022" s="50" t="s">
        <v>622</v>
      </c>
      <c r="H1022" s="51">
        <v>1</v>
      </c>
      <c r="I1022" s="53">
        <v>6300</v>
      </c>
      <c r="J1022" s="53">
        <v>6300</v>
      </c>
      <c r="K1022" s="201" t="s">
        <v>1078</v>
      </c>
      <c r="L1022" s="201" t="s">
        <v>1078</v>
      </c>
      <c r="M1022" s="53">
        <v>6300</v>
      </c>
      <c r="N1022" s="54">
        <f t="shared" si="161"/>
        <v>6300</v>
      </c>
      <c r="O1022" s="55">
        <v>45444</v>
      </c>
      <c r="P1022" s="51" t="s">
        <v>256</v>
      </c>
    </row>
    <row r="1023" spans="1:16" ht="25.5" x14ac:dyDescent="0.25">
      <c r="A1023" s="49">
        <v>849</v>
      </c>
      <c r="B1023" s="51" t="s">
        <v>1159</v>
      </c>
      <c r="C1023" s="50" t="s">
        <v>1160</v>
      </c>
      <c r="D1023" s="51" t="s">
        <v>176</v>
      </c>
      <c r="E1023" s="51" t="s">
        <v>1161</v>
      </c>
      <c r="F1023" s="52">
        <v>6300</v>
      </c>
      <c r="G1023" s="50" t="s">
        <v>1159</v>
      </c>
      <c r="H1023" s="51">
        <v>1</v>
      </c>
      <c r="I1023" s="53">
        <v>6300</v>
      </c>
      <c r="J1023" s="53">
        <v>6300</v>
      </c>
      <c r="K1023" s="201" t="s">
        <v>1078</v>
      </c>
      <c r="L1023" s="201" t="s">
        <v>1078</v>
      </c>
      <c r="M1023" s="53">
        <v>6300</v>
      </c>
      <c r="N1023" s="54">
        <f t="shared" si="161"/>
        <v>6300</v>
      </c>
      <c r="O1023" s="55">
        <v>45444</v>
      </c>
      <c r="P1023" s="51" t="s">
        <v>256</v>
      </c>
    </row>
    <row r="1024" spans="1:16" ht="25.5" x14ac:dyDescent="0.25">
      <c r="A1024" s="49">
        <v>850</v>
      </c>
      <c r="B1024" s="51" t="s">
        <v>1150</v>
      </c>
      <c r="C1024" s="50" t="s">
        <v>1160</v>
      </c>
      <c r="D1024" s="51" t="s">
        <v>176</v>
      </c>
      <c r="E1024" s="51" t="s">
        <v>1161</v>
      </c>
      <c r="F1024" s="52">
        <v>6300</v>
      </c>
      <c r="G1024" s="50" t="s">
        <v>1150</v>
      </c>
      <c r="H1024" s="51">
        <v>1</v>
      </c>
      <c r="I1024" s="53">
        <v>6300</v>
      </c>
      <c r="J1024" s="53">
        <v>6300</v>
      </c>
      <c r="K1024" s="201" t="s">
        <v>1078</v>
      </c>
      <c r="L1024" s="201" t="s">
        <v>1078</v>
      </c>
      <c r="M1024" s="53">
        <v>6300</v>
      </c>
      <c r="N1024" s="54">
        <f t="shared" si="161"/>
        <v>6300</v>
      </c>
      <c r="O1024" s="55">
        <v>45444</v>
      </c>
      <c r="P1024" s="51" t="s">
        <v>256</v>
      </c>
    </row>
    <row r="1025" spans="1:16" ht="25.5" x14ac:dyDescent="0.25">
      <c r="A1025" s="49">
        <v>851</v>
      </c>
      <c r="B1025" s="51" t="s">
        <v>1155</v>
      </c>
      <c r="C1025" s="50" t="s">
        <v>1162</v>
      </c>
      <c r="D1025" s="51" t="s">
        <v>176</v>
      </c>
      <c r="E1025" s="51" t="s">
        <v>1163</v>
      </c>
      <c r="F1025" s="52">
        <v>11200</v>
      </c>
      <c r="G1025" s="50" t="s">
        <v>1155</v>
      </c>
      <c r="H1025" s="51">
        <v>1</v>
      </c>
      <c r="I1025" s="53">
        <v>18200</v>
      </c>
      <c r="J1025" s="53">
        <v>18200</v>
      </c>
      <c r="K1025" s="201" t="s">
        <v>1078</v>
      </c>
      <c r="L1025" s="201" t="s">
        <v>1078</v>
      </c>
      <c r="M1025" s="53">
        <v>18200</v>
      </c>
      <c r="N1025" s="54">
        <f t="shared" si="161"/>
        <v>18200</v>
      </c>
      <c r="O1025" s="55">
        <v>45444</v>
      </c>
      <c r="P1025" s="51" t="s">
        <v>256</v>
      </c>
    </row>
    <row r="1026" spans="1:16" ht="25.5" x14ac:dyDescent="0.25">
      <c r="A1026" s="49">
        <v>852</v>
      </c>
      <c r="B1026" s="51" t="s">
        <v>1145</v>
      </c>
      <c r="C1026" s="50" t="s">
        <v>1162</v>
      </c>
      <c r="D1026" s="51" t="s">
        <v>176</v>
      </c>
      <c r="E1026" s="51" t="s">
        <v>1163</v>
      </c>
      <c r="F1026" s="52">
        <v>18200</v>
      </c>
      <c r="G1026" s="50" t="s">
        <v>1145</v>
      </c>
      <c r="H1026" s="51">
        <v>1</v>
      </c>
      <c r="I1026" s="53">
        <v>11200</v>
      </c>
      <c r="J1026" s="53">
        <v>11200</v>
      </c>
      <c r="K1026" s="201" t="s">
        <v>1078</v>
      </c>
      <c r="L1026" s="201" t="s">
        <v>1078</v>
      </c>
      <c r="M1026" s="53">
        <v>11200</v>
      </c>
      <c r="N1026" s="54">
        <f t="shared" si="161"/>
        <v>11200</v>
      </c>
      <c r="O1026" s="55">
        <v>45444</v>
      </c>
      <c r="P1026" s="51" t="s">
        <v>256</v>
      </c>
    </row>
    <row r="1027" spans="1:16" ht="25.5" x14ac:dyDescent="0.25">
      <c r="A1027" s="49">
        <v>853</v>
      </c>
      <c r="B1027" s="51" t="s">
        <v>1164</v>
      </c>
      <c r="C1027" s="50" t="s">
        <v>1162</v>
      </c>
      <c r="D1027" s="51" t="s">
        <v>176</v>
      </c>
      <c r="E1027" s="51" t="s">
        <v>1163</v>
      </c>
      <c r="F1027" s="52">
        <v>6300</v>
      </c>
      <c r="G1027" s="50" t="s">
        <v>1164</v>
      </c>
      <c r="H1027" s="51">
        <v>1</v>
      </c>
      <c r="I1027" s="53">
        <v>6300</v>
      </c>
      <c r="J1027" s="53">
        <v>6300</v>
      </c>
      <c r="K1027" s="201" t="s">
        <v>1078</v>
      </c>
      <c r="L1027" s="201" t="s">
        <v>1078</v>
      </c>
      <c r="M1027" s="53">
        <v>6300</v>
      </c>
      <c r="N1027" s="54">
        <f t="shared" si="161"/>
        <v>6300</v>
      </c>
      <c r="O1027" s="55">
        <v>45444</v>
      </c>
      <c r="P1027" s="51" t="s">
        <v>256</v>
      </c>
    </row>
    <row r="1028" spans="1:16" ht="25.5" x14ac:dyDescent="0.25">
      <c r="A1028" s="49">
        <v>854</v>
      </c>
      <c r="B1028" s="51" t="s">
        <v>634</v>
      </c>
      <c r="C1028" s="50" t="s">
        <v>1162</v>
      </c>
      <c r="D1028" s="51" t="s">
        <v>176</v>
      </c>
      <c r="E1028" s="51" t="s">
        <v>1163</v>
      </c>
      <c r="F1028" s="52">
        <v>6300</v>
      </c>
      <c r="G1028" s="50" t="s">
        <v>634</v>
      </c>
      <c r="H1028" s="51">
        <v>1</v>
      </c>
      <c r="I1028" s="53">
        <v>6300</v>
      </c>
      <c r="J1028" s="53">
        <v>6300</v>
      </c>
      <c r="K1028" s="201" t="s">
        <v>1078</v>
      </c>
      <c r="L1028" s="201" t="s">
        <v>1078</v>
      </c>
      <c r="M1028" s="53">
        <v>6300</v>
      </c>
      <c r="N1028" s="54">
        <f t="shared" si="161"/>
        <v>6300</v>
      </c>
      <c r="O1028" s="55">
        <v>45444</v>
      </c>
      <c r="P1028" s="51" t="s">
        <v>256</v>
      </c>
    </row>
    <row r="1029" spans="1:16" ht="25.5" x14ac:dyDescent="0.25">
      <c r="A1029" s="49">
        <v>855</v>
      </c>
      <c r="B1029" s="51" t="s">
        <v>1150</v>
      </c>
      <c r="C1029" s="50" t="s">
        <v>1162</v>
      </c>
      <c r="D1029" s="51" t="s">
        <v>176</v>
      </c>
      <c r="E1029" s="51" t="s">
        <v>1163</v>
      </c>
      <c r="F1029" s="52">
        <v>6300</v>
      </c>
      <c r="G1029" s="50" t="s">
        <v>1150</v>
      </c>
      <c r="H1029" s="51">
        <v>1</v>
      </c>
      <c r="I1029" s="53">
        <v>6300</v>
      </c>
      <c r="J1029" s="53">
        <v>6300</v>
      </c>
      <c r="K1029" s="201" t="s">
        <v>1078</v>
      </c>
      <c r="L1029" s="201" t="s">
        <v>1078</v>
      </c>
      <c r="M1029" s="53">
        <v>6300</v>
      </c>
      <c r="N1029" s="54">
        <f t="shared" si="161"/>
        <v>6300</v>
      </c>
      <c r="O1029" s="55">
        <v>45444</v>
      </c>
      <c r="P1029" s="51" t="s">
        <v>256</v>
      </c>
    </row>
    <row r="1030" spans="1:16" ht="25.5" x14ac:dyDescent="0.25">
      <c r="A1030" s="49">
        <v>856</v>
      </c>
      <c r="B1030" s="51" t="s">
        <v>1157</v>
      </c>
      <c r="C1030" s="50" t="s">
        <v>1162</v>
      </c>
      <c r="D1030" s="51" t="s">
        <v>176</v>
      </c>
      <c r="E1030" s="51" t="s">
        <v>1163</v>
      </c>
      <c r="F1030" s="52">
        <v>6300</v>
      </c>
      <c r="G1030" s="50" t="s">
        <v>1157</v>
      </c>
      <c r="H1030" s="51">
        <v>1</v>
      </c>
      <c r="I1030" s="53">
        <v>6300</v>
      </c>
      <c r="J1030" s="53">
        <v>6300</v>
      </c>
      <c r="K1030" s="201" t="s">
        <v>1078</v>
      </c>
      <c r="L1030" s="201" t="s">
        <v>1078</v>
      </c>
      <c r="M1030" s="53">
        <v>6300</v>
      </c>
      <c r="N1030" s="54">
        <f t="shared" si="161"/>
        <v>6300</v>
      </c>
      <c r="O1030" s="55">
        <v>45444</v>
      </c>
      <c r="P1030" s="51" t="s">
        <v>256</v>
      </c>
    </row>
    <row r="1031" spans="1:16" ht="25.5" x14ac:dyDescent="0.25">
      <c r="A1031" s="49">
        <v>857</v>
      </c>
      <c r="B1031" s="51" t="s">
        <v>1165</v>
      </c>
      <c r="C1031" s="50" t="s">
        <v>1162</v>
      </c>
      <c r="D1031" s="51" t="s">
        <v>176</v>
      </c>
      <c r="E1031" s="51" t="s">
        <v>1163</v>
      </c>
      <c r="F1031" s="52">
        <v>6300</v>
      </c>
      <c r="G1031" s="50" t="s">
        <v>1165</v>
      </c>
      <c r="H1031" s="51">
        <v>1</v>
      </c>
      <c r="I1031" s="53">
        <v>6300</v>
      </c>
      <c r="J1031" s="53">
        <v>6300</v>
      </c>
      <c r="K1031" s="201" t="s">
        <v>1078</v>
      </c>
      <c r="L1031" s="201" t="s">
        <v>1078</v>
      </c>
      <c r="M1031" s="53">
        <v>6300</v>
      </c>
      <c r="N1031" s="54">
        <f t="shared" si="161"/>
        <v>6300</v>
      </c>
      <c r="O1031" s="55">
        <v>45444</v>
      </c>
      <c r="P1031" s="51" t="s">
        <v>256</v>
      </c>
    </row>
    <row r="1032" spans="1:16" ht="25.5" x14ac:dyDescent="0.25">
      <c r="A1032" s="49">
        <v>858</v>
      </c>
      <c r="B1032" s="51" t="s">
        <v>1081</v>
      </c>
      <c r="C1032" s="50" t="s">
        <v>1162</v>
      </c>
      <c r="D1032" s="51" t="s">
        <v>176</v>
      </c>
      <c r="E1032" s="51" t="s">
        <v>1163</v>
      </c>
      <c r="F1032" s="52">
        <v>6300</v>
      </c>
      <c r="G1032" s="50" t="s">
        <v>1081</v>
      </c>
      <c r="H1032" s="51">
        <v>1</v>
      </c>
      <c r="I1032" s="53">
        <v>6300</v>
      </c>
      <c r="J1032" s="53">
        <v>6300</v>
      </c>
      <c r="K1032" s="201" t="s">
        <v>1078</v>
      </c>
      <c r="L1032" s="201" t="s">
        <v>1078</v>
      </c>
      <c r="M1032" s="53">
        <v>6300</v>
      </c>
      <c r="N1032" s="54">
        <f t="shared" si="161"/>
        <v>6300</v>
      </c>
      <c r="O1032" s="55">
        <v>45444</v>
      </c>
      <c r="P1032" s="51" t="s">
        <v>256</v>
      </c>
    </row>
    <row r="1033" spans="1:16" ht="25.5" x14ac:dyDescent="0.25">
      <c r="A1033" s="49">
        <v>859</v>
      </c>
      <c r="B1033" s="51" t="s">
        <v>1158</v>
      </c>
      <c r="C1033" s="50" t="s">
        <v>1162</v>
      </c>
      <c r="D1033" s="51" t="s">
        <v>176</v>
      </c>
      <c r="E1033" s="51" t="s">
        <v>1163</v>
      </c>
      <c r="F1033" s="52">
        <v>6300</v>
      </c>
      <c r="G1033" s="50" t="s">
        <v>1158</v>
      </c>
      <c r="H1033" s="51">
        <v>1</v>
      </c>
      <c r="I1033" s="53">
        <v>6300</v>
      </c>
      <c r="J1033" s="53">
        <v>6300</v>
      </c>
      <c r="K1033" s="201" t="s">
        <v>1078</v>
      </c>
      <c r="L1033" s="201" t="s">
        <v>1078</v>
      </c>
      <c r="M1033" s="53">
        <v>6300</v>
      </c>
      <c r="N1033" s="54">
        <f t="shared" si="161"/>
        <v>6300</v>
      </c>
      <c r="O1033" s="55">
        <v>45444</v>
      </c>
      <c r="P1033" s="51" t="s">
        <v>256</v>
      </c>
    </row>
    <row r="1034" spans="1:16" ht="25.5" x14ac:dyDescent="0.25">
      <c r="A1034" s="49">
        <v>860</v>
      </c>
      <c r="B1034" s="51" t="s">
        <v>1151</v>
      </c>
      <c r="C1034" s="50" t="s">
        <v>1162</v>
      </c>
      <c r="D1034" s="51" t="s">
        <v>176</v>
      </c>
      <c r="E1034" s="51" t="s">
        <v>1163</v>
      </c>
      <c r="F1034" s="52">
        <v>6300</v>
      </c>
      <c r="G1034" s="50" t="s">
        <v>1151</v>
      </c>
      <c r="H1034" s="51">
        <v>1</v>
      </c>
      <c r="I1034" s="53">
        <v>6300</v>
      </c>
      <c r="J1034" s="53">
        <v>6300</v>
      </c>
      <c r="K1034" s="201" t="s">
        <v>1078</v>
      </c>
      <c r="L1034" s="201" t="s">
        <v>1078</v>
      </c>
      <c r="M1034" s="53">
        <v>6300</v>
      </c>
      <c r="N1034" s="54">
        <f t="shared" si="161"/>
        <v>6300</v>
      </c>
      <c r="O1034" s="55">
        <v>45444</v>
      </c>
      <c r="P1034" s="51" t="s">
        <v>256</v>
      </c>
    </row>
    <row r="1035" spans="1:16" ht="25.5" x14ac:dyDescent="0.25">
      <c r="A1035" s="49">
        <v>861</v>
      </c>
      <c r="B1035" s="51" t="s">
        <v>1155</v>
      </c>
      <c r="C1035" s="82" t="s">
        <v>1166</v>
      </c>
      <c r="D1035" s="51" t="s">
        <v>176</v>
      </c>
      <c r="E1035" s="51" t="s">
        <v>1167</v>
      </c>
      <c r="F1035" s="52">
        <v>18200</v>
      </c>
      <c r="G1035" s="50" t="s">
        <v>1155</v>
      </c>
      <c r="H1035" s="51">
        <v>1</v>
      </c>
      <c r="I1035" s="53">
        <v>18200</v>
      </c>
      <c r="J1035" s="53">
        <v>18200</v>
      </c>
      <c r="K1035" s="201" t="s">
        <v>1078</v>
      </c>
      <c r="L1035" s="201" t="s">
        <v>1078</v>
      </c>
      <c r="M1035" s="53">
        <v>18200</v>
      </c>
      <c r="N1035" s="54">
        <f t="shared" si="161"/>
        <v>18200</v>
      </c>
      <c r="O1035" s="55">
        <v>45444</v>
      </c>
      <c r="P1035" s="51" t="s">
        <v>256</v>
      </c>
    </row>
    <row r="1036" spans="1:16" ht="25.5" x14ac:dyDescent="0.25">
      <c r="A1036" s="49">
        <v>862</v>
      </c>
      <c r="B1036" s="51" t="s">
        <v>1145</v>
      </c>
      <c r="C1036" s="82" t="s">
        <v>1166</v>
      </c>
      <c r="D1036" s="51" t="s">
        <v>176</v>
      </c>
      <c r="E1036" s="51" t="s">
        <v>1167</v>
      </c>
      <c r="F1036" s="52">
        <v>11200</v>
      </c>
      <c r="G1036" s="50" t="s">
        <v>1145</v>
      </c>
      <c r="H1036" s="51">
        <v>1</v>
      </c>
      <c r="I1036" s="53">
        <v>11200</v>
      </c>
      <c r="J1036" s="53">
        <v>11200</v>
      </c>
      <c r="K1036" s="201" t="s">
        <v>1078</v>
      </c>
      <c r="L1036" s="201" t="s">
        <v>1078</v>
      </c>
      <c r="M1036" s="53">
        <v>11200</v>
      </c>
      <c r="N1036" s="54">
        <f t="shared" si="161"/>
        <v>11200</v>
      </c>
      <c r="O1036" s="55">
        <v>45444</v>
      </c>
      <c r="P1036" s="51" t="s">
        <v>256</v>
      </c>
    </row>
    <row r="1037" spans="1:16" ht="25.5" x14ac:dyDescent="0.25">
      <c r="A1037" s="49">
        <v>863</v>
      </c>
      <c r="B1037" s="51" t="s">
        <v>1164</v>
      </c>
      <c r="C1037" s="82" t="s">
        <v>1166</v>
      </c>
      <c r="D1037" s="51" t="s">
        <v>176</v>
      </c>
      <c r="E1037" s="51" t="s">
        <v>1167</v>
      </c>
      <c r="F1037" s="52">
        <v>6300</v>
      </c>
      <c r="G1037" s="50" t="s">
        <v>1164</v>
      </c>
      <c r="H1037" s="51">
        <v>1</v>
      </c>
      <c r="I1037" s="53">
        <v>6300</v>
      </c>
      <c r="J1037" s="53">
        <v>6300</v>
      </c>
      <c r="K1037" s="201" t="s">
        <v>1078</v>
      </c>
      <c r="L1037" s="201" t="s">
        <v>1078</v>
      </c>
      <c r="M1037" s="53">
        <v>6300</v>
      </c>
      <c r="N1037" s="54">
        <f t="shared" si="161"/>
        <v>6300</v>
      </c>
      <c r="O1037" s="55">
        <v>45444</v>
      </c>
      <c r="P1037" s="51" t="s">
        <v>256</v>
      </c>
    </row>
    <row r="1038" spans="1:16" ht="25.5" x14ac:dyDescent="0.25">
      <c r="A1038" s="49">
        <v>864</v>
      </c>
      <c r="B1038" s="51" t="s">
        <v>634</v>
      </c>
      <c r="C1038" s="82" t="s">
        <v>1166</v>
      </c>
      <c r="D1038" s="51" t="s">
        <v>176</v>
      </c>
      <c r="E1038" s="51" t="s">
        <v>1167</v>
      </c>
      <c r="F1038" s="52">
        <v>6300</v>
      </c>
      <c r="G1038" s="50" t="s">
        <v>634</v>
      </c>
      <c r="H1038" s="51">
        <v>1</v>
      </c>
      <c r="I1038" s="53">
        <v>6300</v>
      </c>
      <c r="J1038" s="53">
        <v>6300</v>
      </c>
      <c r="K1038" s="201" t="s">
        <v>1078</v>
      </c>
      <c r="L1038" s="201" t="s">
        <v>1078</v>
      </c>
      <c r="M1038" s="53">
        <v>6300</v>
      </c>
      <c r="N1038" s="54">
        <f t="shared" si="161"/>
        <v>6300</v>
      </c>
      <c r="O1038" s="55">
        <v>45444</v>
      </c>
      <c r="P1038" s="51" t="s">
        <v>256</v>
      </c>
    </row>
    <row r="1039" spans="1:16" ht="25.5" x14ac:dyDescent="0.25">
      <c r="A1039" s="49">
        <v>865</v>
      </c>
      <c r="B1039" s="51" t="s">
        <v>1157</v>
      </c>
      <c r="C1039" s="82" t="s">
        <v>1166</v>
      </c>
      <c r="D1039" s="51" t="s">
        <v>176</v>
      </c>
      <c r="E1039" s="51" t="s">
        <v>1167</v>
      </c>
      <c r="F1039" s="52">
        <v>6300</v>
      </c>
      <c r="G1039" s="50" t="s">
        <v>1157</v>
      </c>
      <c r="H1039" s="51">
        <v>1</v>
      </c>
      <c r="I1039" s="53">
        <v>6300</v>
      </c>
      <c r="J1039" s="53">
        <v>6300</v>
      </c>
      <c r="K1039" s="201" t="s">
        <v>1078</v>
      </c>
      <c r="L1039" s="201" t="s">
        <v>1078</v>
      </c>
      <c r="M1039" s="53">
        <v>6300</v>
      </c>
      <c r="N1039" s="54">
        <f t="shared" si="161"/>
        <v>6300</v>
      </c>
      <c r="O1039" s="55">
        <v>45444</v>
      </c>
      <c r="P1039" s="51" t="s">
        <v>256</v>
      </c>
    </row>
    <row r="1040" spans="1:16" ht="25.5" x14ac:dyDescent="0.25">
      <c r="A1040" s="49">
        <v>866</v>
      </c>
      <c r="B1040" s="51" t="s">
        <v>1150</v>
      </c>
      <c r="C1040" s="82" t="s">
        <v>1166</v>
      </c>
      <c r="D1040" s="51" t="s">
        <v>176</v>
      </c>
      <c r="E1040" s="51" t="s">
        <v>1167</v>
      </c>
      <c r="F1040" s="52">
        <v>6300</v>
      </c>
      <c r="G1040" s="50" t="s">
        <v>1150</v>
      </c>
      <c r="H1040" s="51">
        <v>1</v>
      </c>
      <c r="I1040" s="53">
        <v>6300</v>
      </c>
      <c r="J1040" s="53">
        <v>6300</v>
      </c>
      <c r="K1040" s="201" t="s">
        <v>1078</v>
      </c>
      <c r="L1040" s="201" t="s">
        <v>1078</v>
      </c>
      <c r="M1040" s="53">
        <v>6300</v>
      </c>
      <c r="N1040" s="54">
        <f t="shared" si="161"/>
        <v>6300</v>
      </c>
      <c r="O1040" s="55">
        <v>45444</v>
      </c>
      <c r="P1040" s="51" t="s">
        <v>256</v>
      </c>
    </row>
    <row r="1041" spans="1:16" ht="25.5" x14ac:dyDescent="0.25">
      <c r="A1041" s="49">
        <v>867</v>
      </c>
      <c r="B1041" s="51" t="s">
        <v>1158</v>
      </c>
      <c r="C1041" s="107" t="s">
        <v>1166</v>
      </c>
      <c r="D1041" s="51" t="s">
        <v>176</v>
      </c>
      <c r="E1041" s="51" t="s">
        <v>1167</v>
      </c>
      <c r="F1041" s="52">
        <v>6300</v>
      </c>
      <c r="G1041" s="50" t="s">
        <v>1158</v>
      </c>
      <c r="H1041" s="51">
        <v>1</v>
      </c>
      <c r="I1041" s="53">
        <v>6300</v>
      </c>
      <c r="J1041" s="53">
        <v>6300</v>
      </c>
      <c r="K1041" s="201" t="s">
        <v>1078</v>
      </c>
      <c r="L1041" s="201" t="s">
        <v>1078</v>
      </c>
      <c r="M1041" s="53">
        <v>6300</v>
      </c>
      <c r="N1041" s="54">
        <f t="shared" si="161"/>
        <v>6300</v>
      </c>
      <c r="O1041" s="55">
        <v>45444</v>
      </c>
      <c r="P1041" s="51" t="s">
        <v>256</v>
      </c>
    </row>
    <row r="1042" spans="1:16" ht="25.5" x14ac:dyDescent="0.25">
      <c r="A1042" s="49">
        <v>868</v>
      </c>
      <c r="B1042" s="51" t="s">
        <v>1081</v>
      </c>
      <c r="C1042" s="107" t="s">
        <v>1166</v>
      </c>
      <c r="D1042" s="51" t="s">
        <v>176</v>
      </c>
      <c r="E1042" s="51" t="s">
        <v>1167</v>
      </c>
      <c r="F1042" s="52">
        <v>6300</v>
      </c>
      <c r="G1042" s="50" t="s">
        <v>1081</v>
      </c>
      <c r="H1042" s="51">
        <v>1</v>
      </c>
      <c r="I1042" s="53">
        <v>6300</v>
      </c>
      <c r="J1042" s="53">
        <v>6300</v>
      </c>
      <c r="K1042" s="201" t="s">
        <v>1078</v>
      </c>
      <c r="L1042" s="201" t="s">
        <v>1078</v>
      </c>
      <c r="M1042" s="53">
        <v>6300</v>
      </c>
      <c r="N1042" s="54">
        <f t="shared" si="161"/>
        <v>6300</v>
      </c>
      <c r="O1042" s="55">
        <v>45444</v>
      </c>
      <c r="P1042" s="51" t="s">
        <v>256</v>
      </c>
    </row>
    <row r="1043" spans="1:16" ht="25.5" x14ac:dyDescent="0.25">
      <c r="A1043" s="49">
        <v>869</v>
      </c>
      <c r="B1043" s="51" t="s">
        <v>1159</v>
      </c>
      <c r="C1043" s="107" t="s">
        <v>1166</v>
      </c>
      <c r="D1043" s="51" t="s">
        <v>176</v>
      </c>
      <c r="E1043" s="51" t="s">
        <v>1167</v>
      </c>
      <c r="F1043" s="52">
        <v>6300</v>
      </c>
      <c r="G1043" s="50" t="s">
        <v>1159</v>
      </c>
      <c r="H1043" s="51">
        <v>1</v>
      </c>
      <c r="I1043" s="53">
        <v>6300</v>
      </c>
      <c r="J1043" s="53">
        <v>6300</v>
      </c>
      <c r="K1043" s="201" t="s">
        <v>1078</v>
      </c>
      <c r="L1043" s="201" t="s">
        <v>1078</v>
      </c>
      <c r="M1043" s="53">
        <v>6300</v>
      </c>
      <c r="N1043" s="54">
        <f t="shared" si="161"/>
        <v>6300</v>
      </c>
      <c r="O1043" s="55">
        <v>45444</v>
      </c>
      <c r="P1043" s="51" t="s">
        <v>256</v>
      </c>
    </row>
    <row r="1044" spans="1:16" ht="25.5" x14ac:dyDescent="0.25">
      <c r="A1044" s="49">
        <v>870</v>
      </c>
      <c r="B1044" s="51" t="s">
        <v>635</v>
      </c>
      <c r="C1044" s="107" t="s">
        <v>1166</v>
      </c>
      <c r="D1044" s="51" t="s">
        <v>176</v>
      </c>
      <c r="E1044" s="51" t="s">
        <v>1167</v>
      </c>
      <c r="F1044" s="52">
        <v>6300</v>
      </c>
      <c r="G1044" s="50" t="s">
        <v>635</v>
      </c>
      <c r="H1044" s="51">
        <v>1</v>
      </c>
      <c r="I1044" s="53">
        <v>6300</v>
      </c>
      <c r="J1044" s="53">
        <v>6300</v>
      </c>
      <c r="K1044" s="201" t="s">
        <v>1078</v>
      </c>
      <c r="L1044" s="201" t="s">
        <v>1078</v>
      </c>
      <c r="M1044" s="53">
        <v>6300</v>
      </c>
      <c r="N1044" s="54">
        <f t="shared" ref="N1044:N1048" si="162">M1044</f>
        <v>6300</v>
      </c>
      <c r="O1044" s="55">
        <v>45444</v>
      </c>
      <c r="P1044" s="51" t="s">
        <v>256</v>
      </c>
    </row>
    <row r="1045" spans="1:16" ht="25.5" x14ac:dyDescent="0.25">
      <c r="A1045" s="49">
        <v>871</v>
      </c>
      <c r="B1045" s="51" t="s">
        <v>1155</v>
      </c>
      <c r="C1045" s="50" t="s">
        <v>1162</v>
      </c>
      <c r="D1045" s="51" t="s">
        <v>176</v>
      </c>
      <c r="E1045" s="51" t="s">
        <v>1168</v>
      </c>
      <c r="F1045" s="52">
        <v>18200</v>
      </c>
      <c r="G1045" s="50" t="s">
        <v>1155</v>
      </c>
      <c r="H1045" s="51">
        <v>1</v>
      </c>
      <c r="I1045" s="53">
        <v>18200</v>
      </c>
      <c r="J1045" s="53">
        <v>18200</v>
      </c>
      <c r="K1045" s="201" t="s">
        <v>1078</v>
      </c>
      <c r="L1045" s="201" t="s">
        <v>1078</v>
      </c>
      <c r="M1045" s="53">
        <v>18200</v>
      </c>
      <c r="N1045" s="54">
        <f t="shared" si="162"/>
        <v>18200</v>
      </c>
      <c r="O1045" s="55">
        <v>45444</v>
      </c>
      <c r="P1045" s="51" t="s">
        <v>256</v>
      </c>
    </row>
    <row r="1046" spans="1:16" ht="25.5" x14ac:dyDescent="0.25">
      <c r="A1046" s="49">
        <v>872</v>
      </c>
      <c r="B1046" s="51" t="s">
        <v>1145</v>
      </c>
      <c r="C1046" s="50" t="s">
        <v>1162</v>
      </c>
      <c r="D1046" s="51" t="s">
        <v>176</v>
      </c>
      <c r="E1046" s="51" t="s">
        <v>1168</v>
      </c>
      <c r="F1046" s="52">
        <v>11200</v>
      </c>
      <c r="G1046" s="50" t="s">
        <v>1145</v>
      </c>
      <c r="H1046" s="51"/>
      <c r="I1046" s="53">
        <v>11200</v>
      </c>
      <c r="J1046" s="53">
        <v>11200</v>
      </c>
      <c r="K1046" s="201" t="s">
        <v>1078</v>
      </c>
      <c r="L1046" s="201" t="s">
        <v>1078</v>
      </c>
      <c r="M1046" s="53">
        <v>11200</v>
      </c>
      <c r="N1046" s="54">
        <f t="shared" si="162"/>
        <v>11200</v>
      </c>
      <c r="O1046" s="55">
        <v>45444</v>
      </c>
      <c r="P1046" s="51" t="s">
        <v>256</v>
      </c>
    </row>
    <row r="1047" spans="1:16" ht="25.5" x14ac:dyDescent="0.25">
      <c r="A1047" s="49">
        <v>873</v>
      </c>
      <c r="B1047" s="51" t="s">
        <v>1164</v>
      </c>
      <c r="C1047" s="50" t="s">
        <v>1162</v>
      </c>
      <c r="D1047" s="51" t="s">
        <v>176</v>
      </c>
      <c r="E1047" s="51" t="s">
        <v>1168</v>
      </c>
      <c r="F1047" s="52">
        <v>6300</v>
      </c>
      <c r="G1047" s="50" t="s">
        <v>1164</v>
      </c>
      <c r="H1047" s="51">
        <v>1</v>
      </c>
      <c r="I1047" s="53">
        <v>6300</v>
      </c>
      <c r="J1047" s="53">
        <v>6300</v>
      </c>
      <c r="K1047" s="201" t="s">
        <v>1078</v>
      </c>
      <c r="L1047" s="201" t="s">
        <v>1078</v>
      </c>
      <c r="M1047" s="53">
        <v>6300</v>
      </c>
      <c r="N1047" s="54">
        <f t="shared" si="162"/>
        <v>6300</v>
      </c>
      <c r="O1047" s="55">
        <v>45444</v>
      </c>
      <c r="P1047" s="51" t="s">
        <v>256</v>
      </c>
    </row>
    <row r="1048" spans="1:16" ht="25.5" x14ac:dyDescent="0.25">
      <c r="A1048" s="49">
        <v>874</v>
      </c>
      <c r="B1048" s="51" t="s">
        <v>634</v>
      </c>
      <c r="C1048" s="50" t="s">
        <v>1162</v>
      </c>
      <c r="D1048" s="51" t="s">
        <v>176</v>
      </c>
      <c r="E1048" s="51" t="s">
        <v>1168</v>
      </c>
      <c r="F1048" s="52">
        <v>6300</v>
      </c>
      <c r="G1048" s="50" t="s">
        <v>634</v>
      </c>
      <c r="H1048" s="51">
        <v>1</v>
      </c>
      <c r="I1048" s="53">
        <v>6300</v>
      </c>
      <c r="J1048" s="53">
        <v>6300</v>
      </c>
      <c r="K1048" s="201" t="s">
        <v>1078</v>
      </c>
      <c r="L1048" s="201" t="s">
        <v>1078</v>
      </c>
      <c r="M1048" s="53">
        <v>6300</v>
      </c>
      <c r="N1048" s="54">
        <f t="shared" si="162"/>
        <v>6300</v>
      </c>
      <c r="O1048" s="55">
        <v>45444</v>
      </c>
      <c r="P1048" s="51" t="s">
        <v>256</v>
      </c>
    </row>
    <row r="1049" spans="1:16" x14ac:dyDescent="0.25">
      <c r="A1049" s="49"/>
      <c r="B1049" s="51"/>
      <c r="C1049" s="50"/>
      <c r="D1049" s="51"/>
      <c r="E1049" s="51"/>
      <c r="F1049" s="52"/>
      <c r="G1049" s="50"/>
      <c r="H1049" s="51"/>
      <c r="I1049" s="53"/>
      <c r="J1049" s="53"/>
      <c r="K1049" s="201"/>
      <c r="L1049" s="201"/>
      <c r="M1049" s="57">
        <f>SUM(M948:M1048)</f>
        <v>2073840</v>
      </c>
      <c r="N1049" s="57">
        <f t="shared" ref="N1049" si="163">SUM(N948:N1048)</f>
        <v>2073840</v>
      </c>
      <c r="O1049" s="51"/>
      <c r="P1049" s="51" t="s">
        <v>256</v>
      </c>
    </row>
    <row r="1050" spans="1:16" x14ac:dyDescent="0.25">
      <c r="A1050" s="49"/>
      <c r="B1050" s="51"/>
      <c r="C1050" s="50"/>
      <c r="D1050" s="51"/>
      <c r="E1050" s="51"/>
      <c r="F1050" s="52"/>
      <c r="G1050" s="50"/>
      <c r="H1050" s="51"/>
      <c r="I1050" s="53"/>
      <c r="J1050" s="53"/>
      <c r="K1050" s="201"/>
      <c r="L1050" s="201"/>
      <c r="M1050" s="53"/>
      <c r="N1050" s="51"/>
      <c r="O1050" s="51"/>
      <c r="P1050" s="51"/>
    </row>
    <row r="1051" spans="1:16" ht="25.5" x14ac:dyDescent="0.25">
      <c r="A1051" s="49">
        <v>875</v>
      </c>
      <c r="B1051" s="51" t="s">
        <v>1150</v>
      </c>
      <c r="C1051" s="50" t="s">
        <v>1162</v>
      </c>
      <c r="D1051" s="51" t="s">
        <v>176</v>
      </c>
      <c r="E1051" s="51" t="s">
        <v>1168</v>
      </c>
      <c r="F1051" s="52">
        <v>6300</v>
      </c>
      <c r="G1051" s="50" t="s">
        <v>1150</v>
      </c>
      <c r="H1051" s="51">
        <v>1</v>
      </c>
      <c r="I1051" s="53">
        <v>6300</v>
      </c>
      <c r="J1051" s="53">
        <v>6300</v>
      </c>
      <c r="K1051" s="201" t="s">
        <v>1078</v>
      </c>
      <c r="L1051" s="201" t="s">
        <v>1078</v>
      </c>
      <c r="M1051" s="53">
        <v>6300</v>
      </c>
      <c r="N1051" s="54">
        <f>M1051</f>
        <v>6300</v>
      </c>
      <c r="O1051" s="55">
        <v>45505</v>
      </c>
      <c r="P1051" s="51" t="s">
        <v>256</v>
      </c>
    </row>
    <row r="1052" spans="1:16" ht="25.5" x14ac:dyDescent="0.25">
      <c r="A1052" s="49">
        <v>876</v>
      </c>
      <c r="B1052" s="51" t="s">
        <v>1157</v>
      </c>
      <c r="C1052" s="50" t="s">
        <v>1162</v>
      </c>
      <c r="D1052" s="51" t="s">
        <v>176</v>
      </c>
      <c r="E1052" s="51" t="s">
        <v>1168</v>
      </c>
      <c r="F1052" s="52">
        <v>6300</v>
      </c>
      <c r="G1052" s="50" t="s">
        <v>1157</v>
      </c>
      <c r="H1052" s="51">
        <v>1</v>
      </c>
      <c r="I1052" s="53">
        <v>6300</v>
      </c>
      <c r="J1052" s="53">
        <v>6300</v>
      </c>
      <c r="K1052" s="201" t="s">
        <v>1078</v>
      </c>
      <c r="L1052" s="201" t="s">
        <v>1078</v>
      </c>
      <c r="M1052" s="53">
        <v>6300</v>
      </c>
      <c r="N1052" s="54">
        <f t="shared" ref="N1052:N1115" si="164">M1052</f>
        <v>6300</v>
      </c>
      <c r="O1052" s="55">
        <v>45505</v>
      </c>
      <c r="P1052" s="51" t="s">
        <v>256</v>
      </c>
    </row>
    <row r="1053" spans="1:16" ht="25.5" x14ac:dyDescent="0.25">
      <c r="A1053" s="49">
        <v>877</v>
      </c>
      <c r="B1053" s="51" t="s">
        <v>635</v>
      </c>
      <c r="C1053" s="50" t="s">
        <v>1162</v>
      </c>
      <c r="D1053" s="51" t="s">
        <v>176</v>
      </c>
      <c r="E1053" s="51" t="s">
        <v>1168</v>
      </c>
      <c r="F1053" s="52">
        <v>6300</v>
      </c>
      <c r="G1053" s="50" t="s">
        <v>635</v>
      </c>
      <c r="H1053" s="51">
        <v>1</v>
      </c>
      <c r="I1053" s="53">
        <v>6300</v>
      </c>
      <c r="J1053" s="53">
        <v>6300</v>
      </c>
      <c r="K1053" s="201" t="s">
        <v>1078</v>
      </c>
      <c r="L1053" s="201" t="s">
        <v>1078</v>
      </c>
      <c r="M1053" s="53">
        <v>6300</v>
      </c>
      <c r="N1053" s="54">
        <f t="shared" si="164"/>
        <v>6300</v>
      </c>
      <c r="O1053" s="55">
        <v>45505</v>
      </c>
      <c r="P1053" s="51" t="s">
        <v>256</v>
      </c>
    </row>
    <row r="1054" spans="1:16" ht="25.5" x14ac:dyDescent="0.25">
      <c r="A1054" s="49">
        <v>878</v>
      </c>
      <c r="B1054" s="51" t="s">
        <v>1081</v>
      </c>
      <c r="C1054" s="50" t="s">
        <v>1162</v>
      </c>
      <c r="D1054" s="51" t="s">
        <v>176</v>
      </c>
      <c r="E1054" s="51" t="s">
        <v>1168</v>
      </c>
      <c r="F1054" s="52">
        <v>6300</v>
      </c>
      <c r="G1054" s="50" t="s">
        <v>1081</v>
      </c>
      <c r="H1054" s="51">
        <v>1</v>
      </c>
      <c r="I1054" s="53">
        <v>6300</v>
      </c>
      <c r="J1054" s="53">
        <v>6300</v>
      </c>
      <c r="K1054" s="201" t="s">
        <v>1078</v>
      </c>
      <c r="L1054" s="201" t="s">
        <v>1078</v>
      </c>
      <c r="M1054" s="53">
        <v>6300</v>
      </c>
      <c r="N1054" s="54">
        <f t="shared" si="164"/>
        <v>6300</v>
      </c>
      <c r="O1054" s="55">
        <v>45505</v>
      </c>
      <c r="P1054" s="51" t="s">
        <v>256</v>
      </c>
    </row>
    <row r="1055" spans="1:16" ht="25.5" x14ac:dyDescent="0.25">
      <c r="A1055" s="49">
        <v>879</v>
      </c>
      <c r="B1055" s="51" t="s">
        <v>1158</v>
      </c>
      <c r="C1055" s="50" t="s">
        <v>1162</v>
      </c>
      <c r="D1055" s="51" t="s">
        <v>176</v>
      </c>
      <c r="E1055" s="51" t="s">
        <v>1168</v>
      </c>
      <c r="F1055" s="52">
        <v>6300</v>
      </c>
      <c r="G1055" s="50" t="s">
        <v>1158</v>
      </c>
      <c r="H1055" s="51">
        <v>1</v>
      </c>
      <c r="I1055" s="53">
        <v>6300</v>
      </c>
      <c r="J1055" s="53">
        <v>6300</v>
      </c>
      <c r="K1055" s="201" t="s">
        <v>1078</v>
      </c>
      <c r="L1055" s="201" t="s">
        <v>1078</v>
      </c>
      <c r="M1055" s="53">
        <v>6300</v>
      </c>
      <c r="N1055" s="54">
        <f t="shared" si="164"/>
        <v>6300</v>
      </c>
      <c r="O1055" s="55">
        <v>45505</v>
      </c>
      <c r="P1055" s="51" t="s">
        <v>256</v>
      </c>
    </row>
    <row r="1056" spans="1:16" ht="25.5" x14ac:dyDescent="0.25">
      <c r="A1056" s="49">
        <v>880</v>
      </c>
      <c r="B1056" s="51" t="s">
        <v>1151</v>
      </c>
      <c r="C1056" s="50" t="s">
        <v>1162</v>
      </c>
      <c r="D1056" s="51" t="s">
        <v>176</v>
      </c>
      <c r="E1056" s="51" t="s">
        <v>1168</v>
      </c>
      <c r="F1056" s="52">
        <v>6300</v>
      </c>
      <c r="G1056" s="50" t="s">
        <v>1151</v>
      </c>
      <c r="H1056" s="51">
        <v>1</v>
      </c>
      <c r="I1056" s="53">
        <v>6300</v>
      </c>
      <c r="J1056" s="53">
        <v>6300</v>
      </c>
      <c r="K1056" s="201" t="s">
        <v>1078</v>
      </c>
      <c r="L1056" s="201" t="s">
        <v>1078</v>
      </c>
      <c r="M1056" s="53">
        <v>6300</v>
      </c>
      <c r="N1056" s="54">
        <f t="shared" si="164"/>
        <v>6300</v>
      </c>
      <c r="O1056" s="55">
        <v>45505</v>
      </c>
      <c r="P1056" s="51" t="s">
        <v>256</v>
      </c>
    </row>
    <row r="1057" spans="1:16" ht="25.5" x14ac:dyDescent="0.25">
      <c r="A1057" s="49">
        <v>881</v>
      </c>
      <c r="B1057" s="51" t="s">
        <v>1169</v>
      </c>
      <c r="C1057" s="50" t="s">
        <v>1170</v>
      </c>
      <c r="D1057" s="51" t="s">
        <v>176</v>
      </c>
      <c r="E1057" s="51" t="s">
        <v>1171</v>
      </c>
      <c r="F1057" s="52">
        <v>16800</v>
      </c>
      <c r="G1057" s="50" t="s">
        <v>1172</v>
      </c>
      <c r="H1057" s="51">
        <v>1</v>
      </c>
      <c r="I1057" s="53">
        <v>16800</v>
      </c>
      <c r="J1057" s="53">
        <v>16800</v>
      </c>
      <c r="K1057" s="201" t="s">
        <v>1078</v>
      </c>
      <c r="L1057" s="201" t="s">
        <v>1078</v>
      </c>
      <c r="M1057" s="53">
        <v>16800</v>
      </c>
      <c r="N1057" s="54">
        <f t="shared" si="164"/>
        <v>16800</v>
      </c>
      <c r="O1057" s="55">
        <v>45505</v>
      </c>
      <c r="P1057" s="51" t="s">
        <v>256</v>
      </c>
    </row>
    <row r="1058" spans="1:16" ht="25.5" x14ac:dyDescent="0.25">
      <c r="A1058" s="49">
        <v>882</v>
      </c>
      <c r="B1058" s="51" t="s">
        <v>1173</v>
      </c>
      <c r="C1058" s="50" t="s">
        <v>1170</v>
      </c>
      <c r="D1058" s="51" t="s">
        <v>176</v>
      </c>
      <c r="E1058" s="51" t="s">
        <v>1171</v>
      </c>
      <c r="F1058" s="52">
        <v>16800</v>
      </c>
      <c r="G1058" s="50" t="s">
        <v>1173</v>
      </c>
      <c r="H1058" s="51">
        <v>1</v>
      </c>
      <c r="I1058" s="53">
        <v>16800</v>
      </c>
      <c r="J1058" s="53">
        <v>16800</v>
      </c>
      <c r="K1058" s="201" t="s">
        <v>1078</v>
      </c>
      <c r="L1058" s="201" t="s">
        <v>1078</v>
      </c>
      <c r="M1058" s="53">
        <v>16800</v>
      </c>
      <c r="N1058" s="54">
        <f t="shared" si="164"/>
        <v>16800</v>
      </c>
      <c r="O1058" s="55">
        <v>45505</v>
      </c>
      <c r="P1058" s="51" t="s">
        <v>256</v>
      </c>
    </row>
    <row r="1059" spans="1:16" ht="25.5" x14ac:dyDescent="0.25">
      <c r="A1059" s="49">
        <v>883</v>
      </c>
      <c r="B1059" s="51" t="s">
        <v>200</v>
      </c>
      <c r="C1059" s="50" t="s">
        <v>1170</v>
      </c>
      <c r="D1059" s="51" t="s">
        <v>176</v>
      </c>
      <c r="E1059" s="51" t="s">
        <v>1171</v>
      </c>
      <c r="F1059" s="52">
        <v>16800</v>
      </c>
      <c r="G1059" s="50" t="s">
        <v>200</v>
      </c>
      <c r="H1059" s="51">
        <v>1</v>
      </c>
      <c r="I1059" s="53">
        <v>16800</v>
      </c>
      <c r="J1059" s="53">
        <v>16800</v>
      </c>
      <c r="K1059" s="201" t="s">
        <v>1078</v>
      </c>
      <c r="L1059" s="201" t="s">
        <v>1078</v>
      </c>
      <c r="M1059" s="53">
        <v>16800</v>
      </c>
      <c r="N1059" s="54">
        <f t="shared" si="164"/>
        <v>16800</v>
      </c>
      <c r="O1059" s="55">
        <v>45505</v>
      </c>
      <c r="P1059" s="51" t="s">
        <v>256</v>
      </c>
    </row>
    <row r="1060" spans="1:16" ht="25.5" x14ac:dyDescent="0.25">
      <c r="A1060" s="49">
        <v>884</v>
      </c>
      <c r="B1060" s="51" t="s">
        <v>1174</v>
      </c>
      <c r="C1060" s="50" t="s">
        <v>1170</v>
      </c>
      <c r="D1060" s="51" t="s">
        <v>176</v>
      </c>
      <c r="E1060" s="51" t="s">
        <v>1171</v>
      </c>
      <c r="F1060" s="52">
        <v>14000</v>
      </c>
      <c r="G1060" s="50" t="s">
        <v>1174</v>
      </c>
      <c r="H1060" s="51">
        <v>1</v>
      </c>
      <c r="I1060" s="53">
        <v>14000</v>
      </c>
      <c r="J1060" s="53">
        <v>14000</v>
      </c>
      <c r="K1060" s="201" t="s">
        <v>1078</v>
      </c>
      <c r="L1060" s="201" t="s">
        <v>1078</v>
      </c>
      <c r="M1060" s="53">
        <v>14000</v>
      </c>
      <c r="N1060" s="54">
        <f t="shared" si="164"/>
        <v>14000</v>
      </c>
      <c r="O1060" s="55">
        <v>45505</v>
      </c>
      <c r="P1060" s="51" t="s">
        <v>256</v>
      </c>
    </row>
    <row r="1061" spans="1:16" ht="25.5" x14ac:dyDescent="0.25">
      <c r="A1061" s="49">
        <v>885</v>
      </c>
      <c r="B1061" s="51" t="s">
        <v>1174</v>
      </c>
      <c r="C1061" s="50" t="s">
        <v>1170</v>
      </c>
      <c r="D1061" s="51" t="s">
        <v>176</v>
      </c>
      <c r="E1061" s="51" t="s">
        <v>1171</v>
      </c>
      <c r="F1061" s="52">
        <v>6300</v>
      </c>
      <c r="G1061" s="50" t="s">
        <v>207</v>
      </c>
      <c r="H1061" s="51">
        <v>1</v>
      </c>
      <c r="I1061" s="53">
        <v>6300</v>
      </c>
      <c r="J1061" s="53">
        <v>6300</v>
      </c>
      <c r="K1061" s="201" t="s">
        <v>1078</v>
      </c>
      <c r="L1061" s="201" t="s">
        <v>1078</v>
      </c>
      <c r="M1061" s="53">
        <v>6300</v>
      </c>
      <c r="N1061" s="54">
        <f t="shared" si="164"/>
        <v>6300</v>
      </c>
      <c r="O1061" s="55">
        <v>45505</v>
      </c>
      <c r="P1061" s="51" t="s">
        <v>256</v>
      </c>
    </row>
    <row r="1062" spans="1:16" ht="25.5" x14ac:dyDescent="0.25">
      <c r="A1062" s="49">
        <v>886</v>
      </c>
      <c r="B1062" s="51" t="s">
        <v>1175</v>
      </c>
      <c r="C1062" s="50" t="s">
        <v>1170</v>
      </c>
      <c r="D1062" s="51" t="s">
        <v>176</v>
      </c>
      <c r="E1062" s="51" t="s">
        <v>1171</v>
      </c>
      <c r="F1062" s="52">
        <v>11200</v>
      </c>
      <c r="G1062" s="50" t="s">
        <v>1175</v>
      </c>
      <c r="H1062" s="51">
        <v>1</v>
      </c>
      <c r="I1062" s="53">
        <v>11200</v>
      </c>
      <c r="J1062" s="53">
        <v>11200</v>
      </c>
      <c r="K1062" s="201" t="s">
        <v>1078</v>
      </c>
      <c r="L1062" s="201" t="s">
        <v>1078</v>
      </c>
      <c r="M1062" s="53">
        <v>11200</v>
      </c>
      <c r="N1062" s="54">
        <f t="shared" si="164"/>
        <v>11200</v>
      </c>
      <c r="O1062" s="55">
        <v>45505</v>
      </c>
      <c r="P1062" s="51" t="s">
        <v>256</v>
      </c>
    </row>
    <row r="1063" spans="1:16" ht="25.5" x14ac:dyDescent="0.25">
      <c r="A1063" s="49">
        <v>887</v>
      </c>
      <c r="B1063" s="51" t="s">
        <v>1173</v>
      </c>
      <c r="C1063" s="50" t="s">
        <v>1170</v>
      </c>
      <c r="D1063" s="51" t="s">
        <v>176</v>
      </c>
      <c r="E1063" s="51" t="s">
        <v>1171</v>
      </c>
      <c r="F1063" s="52">
        <v>6300</v>
      </c>
      <c r="G1063" s="50" t="s">
        <v>1176</v>
      </c>
      <c r="H1063" s="51">
        <v>1</v>
      </c>
      <c r="I1063" s="53">
        <v>6300</v>
      </c>
      <c r="J1063" s="53">
        <v>6300</v>
      </c>
      <c r="K1063" s="201" t="s">
        <v>1078</v>
      </c>
      <c r="L1063" s="201" t="s">
        <v>1078</v>
      </c>
      <c r="M1063" s="53">
        <v>6300</v>
      </c>
      <c r="N1063" s="54">
        <f t="shared" si="164"/>
        <v>6300</v>
      </c>
      <c r="O1063" s="55">
        <v>45505</v>
      </c>
      <c r="P1063" s="51" t="s">
        <v>256</v>
      </c>
    </row>
    <row r="1064" spans="1:16" ht="25.5" x14ac:dyDescent="0.25">
      <c r="A1064" s="49">
        <v>888</v>
      </c>
      <c r="B1064" s="51" t="s">
        <v>1172</v>
      </c>
      <c r="C1064" s="50" t="s">
        <v>1170</v>
      </c>
      <c r="D1064" s="51" t="s">
        <v>176</v>
      </c>
      <c r="E1064" s="51" t="s">
        <v>1171</v>
      </c>
      <c r="F1064" s="52">
        <v>6300</v>
      </c>
      <c r="G1064" s="50" t="s">
        <v>1177</v>
      </c>
      <c r="H1064" s="51">
        <v>1</v>
      </c>
      <c r="I1064" s="53">
        <v>6300</v>
      </c>
      <c r="J1064" s="53">
        <v>6300</v>
      </c>
      <c r="K1064" s="201" t="s">
        <v>1078</v>
      </c>
      <c r="L1064" s="201" t="s">
        <v>1078</v>
      </c>
      <c r="M1064" s="53">
        <v>6300</v>
      </c>
      <c r="N1064" s="54">
        <f t="shared" si="164"/>
        <v>6300</v>
      </c>
      <c r="O1064" s="55">
        <v>45505</v>
      </c>
      <c r="P1064" s="51" t="s">
        <v>256</v>
      </c>
    </row>
    <row r="1065" spans="1:16" ht="25.5" x14ac:dyDescent="0.25">
      <c r="A1065" s="49">
        <v>889</v>
      </c>
      <c r="B1065" s="51" t="s">
        <v>1178</v>
      </c>
      <c r="C1065" s="50" t="s">
        <v>1170</v>
      </c>
      <c r="D1065" s="51" t="s">
        <v>176</v>
      </c>
      <c r="E1065" s="51" t="s">
        <v>1171</v>
      </c>
      <c r="F1065" s="52">
        <v>16800</v>
      </c>
      <c r="G1065" s="50" t="s">
        <v>1178</v>
      </c>
      <c r="H1065" s="51">
        <v>1</v>
      </c>
      <c r="I1065" s="53">
        <v>16800</v>
      </c>
      <c r="J1065" s="53">
        <v>16800</v>
      </c>
      <c r="K1065" s="201" t="s">
        <v>1078</v>
      </c>
      <c r="L1065" s="201" t="s">
        <v>1078</v>
      </c>
      <c r="M1065" s="53">
        <v>16800</v>
      </c>
      <c r="N1065" s="54">
        <f t="shared" si="164"/>
        <v>16800</v>
      </c>
      <c r="O1065" s="55">
        <v>45505</v>
      </c>
      <c r="P1065" s="51" t="s">
        <v>256</v>
      </c>
    </row>
    <row r="1066" spans="1:16" ht="25.5" x14ac:dyDescent="0.25">
      <c r="A1066" s="49">
        <v>890</v>
      </c>
      <c r="B1066" s="51" t="s">
        <v>1179</v>
      </c>
      <c r="C1066" s="50" t="s">
        <v>1170</v>
      </c>
      <c r="D1066" s="51" t="s">
        <v>176</v>
      </c>
      <c r="E1066" s="51" t="s">
        <v>1171</v>
      </c>
      <c r="F1066" s="52">
        <v>6300</v>
      </c>
      <c r="G1066" s="50" t="s">
        <v>1179</v>
      </c>
      <c r="H1066" s="51">
        <v>1</v>
      </c>
      <c r="I1066" s="53">
        <v>16300</v>
      </c>
      <c r="J1066" s="53">
        <v>6300</v>
      </c>
      <c r="K1066" s="201" t="s">
        <v>1078</v>
      </c>
      <c r="L1066" s="201" t="s">
        <v>1078</v>
      </c>
      <c r="M1066" s="53">
        <v>6300</v>
      </c>
      <c r="N1066" s="54">
        <f t="shared" si="164"/>
        <v>6300</v>
      </c>
      <c r="O1066" s="55">
        <v>45505</v>
      </c>
      <c r="P1066" s="51" t="s">
        <v>256</v>
      </c>
    </row>
    <row r="1067" spans="1:16" ht="25.5" x14ac:dyDescent="0.25">
      <c r="A1067" s="49">
        <v>891</v>
      </c>
      <c r="B1067" s="51" t="s">
        <v>1180</v>
      </c>
      <c r="C1067" s="50" t="s">
        <v>1170</v>
      </c>
      <c r="D1067" s="51" t="s">
        <v>176</v>
      </c>
      <c r="E1067" s="51" t="s">
        <v>1171</v>
      </c>
      <c r="F1067" s="52">
        <v>11200</v>
      </c>
      <c r="G1067" s="50" t="s">
        <v>1180</v>
      </c>
      <c r="H1067" s="51">
        <v>1</v>
      </c>
      <c r="I1067" s="53">
        <v>11200</v>
      </c>
      <c r="J1067" s="53">
        <v>11200</v>
      </c>
      <c r="K1067" s="201" t="s">
        <v>1078</v>
      </c>
      <c r="L1067" s="201" t="s">
        <v>1078</v>
      </c>
      <c r="M1067" s="53">
        <v>11200</v>
      </c>
      <c r="N1067" s="54">
        <f t="shared" si="164"/>
        <v>11200</v>
      </c>
      <c r="O1067" s="55">
        <v>45505</v>
      </c>
      <c r="P1067" s="51" t="s">
        <v>256</v>
      </c>
    </row>
    <row r="1068" spans="1:16" ht="25.5" x14ac:dyDescent="0.25">
      <c r="A1068" s="49">
        <v>892</v>
      </c>
      <c r="B1068" s="51" t="s">
        <v>1180</v>
      </c>
      <c r="C1068" s="50" t="s">
        <v>1181</v>
      </c>
      <c r="D1068" s="51" t="s">
        <v>176</v>
      </c>
      <c r="E1068" s="50" t="s">
        <v>1182</v>
      </c>
      <c r="F1068" s="52">
        <v>11200</v>
      </c>
      <c r="G1068" s="50" t="s">
        <v>1180</v>
      </c>
      <c r="H1068" s="51">
        <v>2</v>
      </c>
      <c r="I1068" s="53">
        <v>11200</v>
      </c>
      <c r="J1068" s="53">
        <v>22400</v>
      </c>
      <c r="K1068" s="201" t="s">
        <v>1078</v>
      </c>
      <c r="L1068" s="201" t="s">
        <v>1078</v>
      </c>
      <c r="M1068" s="53">
        <v>22400</v>
      </c>
      <c r="N1068" s="54">
        <f t="shared" si="164"/>
        <v>22400</v>
      </c>
      <c r="O1068" s="55">
        <v>45505</v>
      </c>
      <c r="P1068" s="51" t="s">
        <v>256</v>
      </c>
    </row>
    <row r="1069" spans="1:16" ht="25.5" x14ac:dyDescent="0.25">
      <c r="A1069" s="49">
        <v>893</v>
      </c>
      <c r="B1069" s="51" t="s">
        <v>200</v>
      </c>
      <c r="C1069" s="50" t="s">
        <v>1183</v>
      </c>
      <c r="D1069" s="51" t="s">
        <v>176</v>
      </c>
      <c r="E1069" s="51" t="s">
        <v>1184</v>
      </c>
      <c r="F1069" s="52">
        <v>50400</v>
      </c>
      <c r="G1069" s="50" t="s">
        <v>200</v>
      </c>
      <c r="H1069" s="51">
        <v>3</v>
      </c>
      <c r="I1069" s="53">
        <v>16800</v>
      </c>
      <c r="J1069" s="53">
        <v>50400</v>
      </c>
      <c r="K1069" s="201" t="s">
        <v>1078</v>
      </c>
      <c r="L1069" s="201" t="s">
        <v>1078</v>
      </c>
      <c r="M1069" s="53">
        <v>50400</v>
      </c>
      <c r="N1069" s="54">
        <f t="shared" si="164"/>
        <v>50400</v>
      </c>
      <c r="O1069" s="55">
        <v>45505</v>
      </c>
      <c r="P1069" s="51" t="s">
        <v>256</v>
      </c>
    </row>
    <row r="1070" spans="1:16" ht="25.5" x14ac:dyDescent="0.25">
      <c r="A1070" s="49">
        <v>894</v>
      </c>
      <c r="B1070" s="51" t="s">
        <v>1174</v>
      </c>
      <c r="C1070" s="50" t="s">
        <v>1183</v>
      </c>
      <c r="D1070" s="51" t="s">
        <v>176</v>
      </c>
      <c r="E1070" s="51" t="s">
        <v>1184</v>
      </c>
      <c r="F1070" s="52">
        <v>42000</v>
      </c>
      <c r="G1070" s="50" t="s">
        <v>1174</v>
      </c>
      <c r="H1070" s="51">
        <v>3</v>
      </c>
      <c r="I1070" s="53">
        <v>14000</v>
      </c>
      <c r="J1070" s="53">
        <v>42000</v>
      </c>
      <c r="K1070" s="201" t="s">
        <v>1078</v>
      </c>
      <c r="L1070" s="201" t="s">
        <v>1078</v>
      </c>
      <c r="M1070" s="53">
        <v>42000</v>
      </c>
      <c r="N1070" s="54">
        <f t="shared" si="164"/>
        <v>42000</v>
      </c>
      <c r="O1070" s="55">
        <v>45505</v>
      </c>
      <c r="P1070" s="51" t="s">
        <v>256</v>
      </c>
    </row>
    <row r="1071" spans="1:16" ht="25.5" x14ac:dyDescent="0.25">
      <c r="A1071" s="49">
        <v>895</v>
      </c>
      <c r="B1071" s="51" t="s">
        <v>1174</v>
      </c>
      <c r="C1071" s="50" t="s">
        <v>1183</v>
      </c>
      <c r="D1071" s="51" t="s">
        <v>176</v>
      </c>
      <c r="E1071" s="51" t="s">
        <v>1184</v>
      </c>
      <c r="F1071" s="52">
        <v>18900</v>
      </c>
      <c r="G1071" s="50" t="s">
        <v>207</v>
      </c>
      <c r="H1071" s="51">
        <v>3</v>
      </c>
      <c r="I1071" s="53">
        <v>6300</v>
      </c>
      <c r="J1071" s="53">
        <v>18900</v>
      </c>
      <c r="K1071" s="201" t="s">
        <v>1078</v>
      </c>
      <c r="L1071" s="201" t="s">
        <v>1078</v>
      </c>
      <c r="M1071" s="53">
        <v>18900</v>
      </c>
      <c r="N1071" s="54">
        <f t="shared" si="164"/>
        <v>18900</v>
      </c>
      <c r="O1071" s="55">
        <v>45505</v>
      </c>
      <c r="P1071" s="51" t="s">
        <v>256</v>
      </c>
    </row>
    <row r="1072" spans="1:16" ht="25.5" x14ac:dyDescent="0.25">
      <c r="A1072" s="49">
        <v>896</v>
      </c>
      <c r="B1072" s="51" t="s">
        <v>1178</v>
      </c>
      <c r="C1072" s="50" t="s">
        <v>1183</v>
      </c>
      <c r="D1072" s="51" t="s">
        <v>176</v>
      </c>
      <c r="E1072" s="51" t="s">
        <v>1184</v>
      </c>
      <c r="F1072" s="52">
        <v>50400</v>
      </c>
      <c r="G1072" s="50" t="s">
        <v>1178</v>
      </c>
      <c r="H1072" s="51">
        <v>3</v>
      </c>
      <c r="I1072" s="53">
        <v>16800</v>
      </c>
      <c r="J1072" s="53">
        <v>50400</v>
      </c>
      <c r="K1072" s="201" t="s">
        <v>1078</v>
      </c>
      <c r="L1072" s="201" t="s">
        <v>1078</v>
      </c>
      <c r="M1072" s="53">
        <v>50400</v>
      </c>
      <c r="N1072" s="54">
        <f t="shared" si="164"/>
        <v>50400</v>
      </c>
      <c r="O1072" s="55">
        <v>45505</v>
      </c>
      <c r="P1072" s="51" t="s">
        <v>256</v>
      </c>
    </row>
    <row r="1073" spans="1:16" ht="25.5" x14ac:dyDescent="0.25">
      <c r="A1073" s="49">
        <v>897</v>
      </c>
      <c r="B1073" s="51" t="s">
        <v>1185</v>
      </c>
      <c r="C1073" s="50" t="s">
        <v>1183</v>
      </c>
      <c r="D1073" s="51" t="s">
        <v>176</v>
      </c>
      <c r="E1073" s="51" t="s">
        <v>1184</v>
      </c>
      <c r="F1073" s="52">
        <v>50400</v>
      </c>
      <c r="G1073" s="50" t="s">
        <v>1185</v>
      </c>
      <c r="H1073" s="51">
        <v>3</v>
      </c>
      <c r="I1073" s="53">
        <v>16800</v>
      </c>
      <c r="J1073" s="53">
        <v>50400</v>
      </c>
      <c r="K1073" s="201" t="s">
        <v>1078</v>
      </c>
      <c r="L1073" s="201" t="s">
        <v>1078</v>
      </c>
      <c r="M1073" s="53">
        <v>50400</v>
      </c>
      <c r="N1073" s="54">
        <f t="shared" si="164"/>
        <v>50400</v>
      </c>
      <c r="O1073" s="55">
        <v>45505</v>
      </c>
      <c r="P1073" s="51" t="s">
        <v>256</v>
      </c>
    </row>
    <row r="1074" spans="1:16" ht="25.5" x14ac:dyDescent="0.25">
      <c r="A1074" s="49">
        <v>898</v>
      </c>
      <c r="B1074" s="51" t="s">
        <v>1179</v>
      </c>
      <c r="C1074" s="50" t="s">
        <v>1183</v>
      </c>
      <c r="D1074" s="51" t="s">
        <v>176</v>
      </c>
      <c r="E1074" s="51" t="s">
        <v>1184</v>
      </c>
      <c r="F1074" s="52">
        <v>18900</v>
      </c>
      <c r="G1074" s="50" t="s">
        <v>1179</v>
      </c>
      <c r="H1074" s="51">
        <v>3</v>
      </c>
      <c r="I1074" s="53">
        <v>6300</v>
      </c>
      <c r="J1074" s="53">
        <v>18900</v>
      </c>
      <c r="K1074" s="201" t="s">
        <v>1078</v>
      </c>
      <c r="L1074" s="201" t="s">
        <v>1078</v>
      </c>
      <c r="M1074" s="53">
        <v>18900</v>
      </c>
      <c r="N1074" s="54">
        <f t="shared" si="164"/>
        <v>18900</v>
      </c>
      <c r="O1074" s="55">
        <v>45505</v>
      </c>
      <c r="P1074" s="51" t="s">
        <v>256</v>
      </c>
    </row>
    <row r="1075" spans="1:16" ht="25.5" x14ac:dyDescent="0.25">
      <c r="A1075" s="49">
        <v>899</v>
      </c>
      <c r="B1075" s="51" t="s">
        <v>1185</v>
      </c>
      <c r="C1075" s="50" t="s">
        <v>1183</v>
      </c>
      <c r="D1075" s="51" t="s">
        <v>176</v>
      </c>
      <c r="E1075" s="51" t="s">
        <v>1184</v>
      </c>
      <c r="F1075" s="52">
        <v>18900</v>
      </c>
      <c r="G1075" s="50" t="s">
        <v>1176</v>
      </c>
      <c r="H1075" s="51">
        <v>3</v>
      </c>
      <c r="I1075" s="53">
        <v>6300</v>
      </c>
      <c r="J1075" s="53">
        <v>18900</v>
      </c>
      <c r="K1075" s="201" t="s">
        <v>1078</v>
      </c>
      <c r="L1075" s="201" t="s">
        <v>1078</v>
      </c>
      <c r="M1075" s="53">
        <v>18900</v>
      </c>
      <c r="N1075" s="54">
        <f t="shared" si="164"/>
        <v>18900</v>
      </c>
      <c r="O1075" s="55">
        <v>45505</v>
      </c>
      <c r="P1075" s="51" t="s">
        <v>256</v>
      </c>
    </row>
    <row r="1076" spans="1:16" ht="25.5" x14ac:dyDescent="0.25">
      <c r="A1076" s="49">
        <v>900</v>
      </c>
      <c r="B1076" s="51" t="s">
        <v>1186</v>
      </c>
      <c r="C1076" s="50" t="s">
        <v>1187</v>
      </c>
      <c r="D1076" s="51" t="s">
        <v>176</v>
      </c>
      <c r="E1076" s="51" t="s">
        <v>1188</v>
      </c>
      <c r="F1076" s="52">
        <v>54600</v>
      </c>
      <c r="G1076" s="50" t="s">
        <v>1186</v>
      </c>
      <c r="H1076" s="51">
        <v>3</v>
      </c>
      <c r="I1076" s="53">
        <v>16800</v>
      </c>
      <c r="J1076" s="53">
        <v>54600</v>
      </c>
      <c r="K1076" s="201" t="s">
        <v>1078</v>
      </c>
      <c r="L1076" s="201" t="s">
        <v>1078</v>
      </c>
      <c r="M1076" s="53">
        <v>54600</v>
      </c>
      <c r="N1076" s="54">
        <f t="shared" si="164"/>
        <v>54600</v>
      </c>
      <c r="O1076" s="55">
        <v>45505</v>
      </c>
      <c r="P1076" s="51" t="s">
        <v>256</v>
      </c>
    </row>
    <row r="1077" spans="1:16" ht="25.5" x14ac:dyDescent="0.25">
      <c r="A1077" s="49">
        <v>901</v>
      </c>
      <c r="B1077" s="51" t="s">
        <v>769</v>
      </c>
      <c r="C1077" s="50" t="s">
        <v>1187</v>
      </c>
      <c r="D1077" s="51" t="s">
        <v>176</v>
      </c>
      <c r="E1077" s="51" t="s">
        <v>1188</v>
      </c>
      <c r="F1077" s="52">
        <v>33600</v>
      </c>
      <c r="G1077" s="50" t="s">
        <v>769</v>
      </c>
      <c r="H1077" s="51">
        <v>3</v>
      </c>
      <c r="I1077" s="53">
        <v>11200</v>
      </c>
      <c r="J1077" s="53">
        <v>33600</v>
      </c>
      <c r="K1077" s="201" t="s">
        <v>1078</v>
      </c>
      <c r="L1077" s="201" t="s">
        <v>1078</v>
      </c>
      <c r="M1077" s="53">
        <v>33600</v>
      </c>
      <c r="N1077" s="54">
        <f t="shared" si="164"/>
        <v>33600</v>
      </c>
      <c r="O1077" s="55">
        <v>45505</v>
      </c>
      <c r="P1077" s="51" t="s">
        <v>256</v>
      </c>
    </row>
    <row r="1078" spans="1:16" ht="25.5" x14ac:dyDescent="0.25">
      <c r="A1078" s="49">
        <v>902</v>
      </c>
      <c r="B1078" s="51" t="s">
        <v>1189</v>
      </c>
      <c r="C1078" s="50" t="s">
        <v>1187</v>
      </c>
      <c r="D1078" s="51" t="s">
        <v>176</v>
      </c>
      <c r="E1078" s="51" t="s">
        <v>1188</v>
      </c>
      <c r="F1078" s="52">
        <v>18900</v>
      </c>
      <c r="G1078" s="50" t="s">
        <v>1189</v>
      </c>
      <c r="H1078" s="51">
        <v>3</v>
      </c>
      <c r="I1078" s="53">
        <v>6300</v>
      </c>
      <c r="J1078" s="53">
        <v>18900</v>
      </c>
      <c r="K1078" s="201" t="s">
        <v>1078</v>
      </c>
      <c r="L1078" s="201" t="s">
        <v>1078</v>
      </c>
      <c r="M1078" s="53">
        <v>18900</v>
      </c>
      <c r="N1078" s="54">
        <f t="shared" si="164"/>
        <v>18900</v>
      </c>
      <c r="O1078" s="55">
        <v>45505</v>
      </c>
      <c r="P1078" s="51" t="s">
        <v>256</v>
      </c>
    </row>
    <row r="1079" spans="1:16" ht="25.5" x14ac:dyDescent="0.25">
      <c r="A1079" s="49">
        <v>903</v>
      </c>
      <c r="B1079" s="51" t="s">
        <v>1190</v>
      </c>
      <c r="C1079" s="50" t="s">
        <v>1187</v>
      </c>
      <c r="D1079" s="51" t="s">
        <v>176</v>
      </c>
      <c r="E1079" s="51" t="s">
        <v>1188</v>
      </c>
      <c r="F1079" s="52">
        <v>18900</v>
      </c>
      <c r="G1079" s="50" t="s">
        <v>1190</v>
      </c>
      <c r="H1079" s="51">
        <v>3</v>
      </c>
      <c r="I1079" s="53">
        <v>6300</v>
      </c>
      <c r="J1079" s="53">
        <v>18900</v>
      </c>
      <c r="K1079" s="201" t="s">
        <v>1078</v>
      </c>
      <c r="L1079" s="201" t="s">
        <v>1078</v>
      </c>
      <c r="M1079" s="53">
        <v>18900</v>
      </c>
      <c r="N1079" s="54">
        <f t="shared" si="164"/>
        <v>18900</v>
      </c>
      <c r="O1079" s="55">
        <v>45505</v>
      </c>
      <c r="P1079" s="51" t="s">
        <v>256</v>
      </c>
    </row>
    <row r="1080" spans="1:16" ht="25.5" x14ac:dyDescent="0.25">
      <c r="A1080" s="49">
        <v>904</v>
      </c>
      <c r="B1080" s="51" t="s">
        <v>1091</v>
      </c>
      <c r="C1080" s="50" t="s">
        <v>1187</v>
      </c>
      <c r="D1080" s="51" t="s">
        <v>176</v>
      </c>
      <c r="E1080" s="51" t="s">
        <v>1188</v>
      </c>
      <c r="F1080" s="52">
        <v>18900</v>
      </c>
      <c r="G1080" s="50" t="s">
        <v>1091</v>
      </c>
      <c r="H1080" s="51">
        <v>3</v>
      </c>
      <c r="I1080" s="53">
        <v>6300</v>
      </c>
      <c r="J1080" s="53">
        <v>18900</v>
      </c>
      <c r="K1080" s="201" t="s">
        <v>1078</v>
      </c>
      <c r="L1080" s="201" t="s">
        <v>1078</v>
      </c>
      <c r="M1080" s="53">
        <v>18900</v>
      </c>
      <c r="N1080" s="54">
        <f t="shared" si="164"/>
        <v>18900</v>
      </c>
      <c r="O1080" s="55">
        <v>45505</v>
      </c>
      <c r="P1080" s="51" t="s">
        <v>256</v>
      </c>
    </row>
    <row r="1081" spans="1:16" ht="25.5" x14ac:dyDescent="0.25">
      <c r="A1081" s="49">
        <v>905</v>
      </c>
      <c r="B1081" s="51" t="s">
        <v>1191</v>
      </c>
      <c r="C1081" s="50" t="s">
        <v>1187</v>
      </c>
      <c r="D1081" s="51" t="s">
        <v>176</v>
      </c>
      <c r="E1081" s="51" t="s">
        <v>1188</v>
      </c>
      <c r="F1081" s="52">
        <v>18900</v>
      </c>
      <c r="G1081" s="50" t="s">
        <v>1191</v>
      </c>
      <c r="H1081" s="51">
        <v>3</v>
      </c>
      <c r="I1081" s="53">
        <v>6300</v>
      </c>
      <c r="J1081" s="53">
        <v>18900</v>
      </c>
      <c r="K1081" s="201" t="s">
        <v>1078</v>
      </c>
      <c r="L1081" s="201" t="s">
        <v>1078</v>
      </c>
      <c r="M1081" s="53">
        <v>18900</v>
      </c>
      <c r="N1081" s="54">
        <f t="shared" si="164"/>
        <v>18900</v>
      </c>
      <c r="O1081" s="55">
        <v>45505</v>
      </c>
      <c r="P1081" s="51" t="s">
        <v>256</v>
      </c>
    </row>
    <row r="1082" spans="1:16" ht="25.5" x14ac:dyDescent="0.25">
      <c r="A1082" s="49">
        <v>906</v>
      </c>
      <c r="B1082" s="51" t="s">
        <v>1186</v>
      </c>
      <c r="C1082" s="50" t="s">
        <v>1192</v>
      </c>
      <c r="D1082" s="51" t="s">
        <v>176</v>
      </c>
      <c r="E1082" s="51" t="s">
        <v>1193</v>
      </c>
      <c r="F1082" s="52">
        <v>72800</v>
      </c>
      <c r="G1082" s="50" t="s">
        <v>1186</v>
      </c>
      <c r="H1082" s="51">
        <v>4</v>
      </c>
      <c r="I1082" s="53">
        <v>18200</v>
      </c>
      <c r="J1082" s="53">
        <v>72800</v>
      </c>
      <c r="K1082" s="201" t="s">
        <v>1078</v>
      </c>
      <c r="L1082" s="201" t="s">
        <v>1078</v>
      </c>
      <c r="M1082" s="53">
        <v>72800</v>
      </c>
      <c r="N1082" s="54">
        <f t="shared" si="164"/>
        <v>72800</v>
      </c>
      <c r="O1082" s="55">
        <v>45505</v>
      </c>
      <c r="P1082" s="51" t="s">
        <v>256</v>
      </c>
    </row>
    <row r="1083" spans="1:16" ht="25.5" x14ac:dyDescent="0.25">
      <c r="A1083" s="49">
        <v>907</v>
      </c>
      <c r="B1083" s="51" t="s">
        <v>769</v>
      </c>
      <c r="C1083" s="50" t="s">
        <v>1192</v>
      </c>
      <c r="D1083" s="51" t="s">
        <v>176</v>
      </c>
      <c r="E1083" s="51" t="s">
        <v>1193</v>
      </c>
      <c r="F1083" s="52">
        <v>44800</v>
      </c>
      <c r="G1083" s="50" t="s">
        <v>769</v>
      </c>
      <c r="H1083" s="51">
        <v>4</v>
      </c>
      <c r="I1083" s="53">
        <v>11200</v>
      </c>
      <c r="J1083" s="53">
        <v>44800</v>
      </c>
      <c r="K1083" s="201" t="s">
        <v>1078</v>
      </c>
      <c r="L1083" s="201" t="s">
        <v>1078</v>
      </c>
      <c r="M1083" s="53">
        <v>44800</v>
      </c>
      <c r="N1083" s="54">
        <f t="shared" si="164"/>
        <v>44800</v>
      </c>
      <c r="O1083" s="55">
        <v>45505</v>
      </c>
      <c r="P1083" s="51" t="s">
        <v>256</v>
      </c>
    </row>
    <row r="1084" spans="1:16" ht="25.5" x14ac:dyDescent="0.25">
      <c r="A1084" s="49">
        <v>908</v>
      </c>
      <c r="B1084" s="51" t="s">
        <v>1194</v>
      </c>
      <c r="C1084" s="50" t="s">
        <v>1192</v>
      </c>
      <c r="D1084" s="51" t="s">
        <v>176</v>
      </c>
      <c r="E1084" s="51" t="s">
        <v>1193</v>
      </c>
      <c r="F1084" s="52">
        <v>44800</v>
      </c>
      <c r="G1084" s="50" t="s">
        <v>1194</v>
      </c>
      <c r="H1084" s="51">
        <v>4</v>
      </c>
      <c r="I1084" s="53">
        <v>6300</v>
      </c>
      <c r="J1084" s="53">
        <v>44800</v>
      </c>
      <c r="K1084" s="201" t="s">
        <v>1078</v>
      </c>
      <c r="L1084" s="201" t="s">
        <v>1078</v>
      </c>
      <c r="M1084" s="53">
        <v>44800</v>
      </c>
      <c r="N1084" s="54">
        <f t="shared" si="164"/>
        <v>44800</v>
      </c>
      <c r="O1084" s="55">
        <v>45505</v>
      </c>
      <c r="P1084" s="51" t="s">
        <v>256</v>
      </c>
    </row>
    <row r="1085" spans="1:16" ht="25.5" x14ac:dyDescent="0.25">
      <c r="A1085" s="49">
        <v>909</v>
      </c>
      <c r="B1085" s="51" t="s">
        <v>1087</v>
      </c>
      <c r="C1085" s="50" t="s">
        <v>1192</v>
      </c>
      <c r="D1085" s="51" t="s">
        <v>176</v>
      </c>
      <c r="E1085" s="51" t="s">
        <v>1193</v>
      </c>
      <c r="F1085" s="52">
        <v>25200</v>
      </c>
      <c r="G1085" s="50" t="s">
        <v>1087</v>
      </c>
      <c r="H1085" s="51">
        <v>4</v>
      </c>
      <c r="I1085" s="53">
        <v>6300</v>
      </c>
      <c r="J1085" s="53">
        <v>25200</v>
      </c>
      <c r="K1085" s="201" t="s">
        <v>1078</v>
      </c>
      <c r="L1085" s="201" t="s">
        <v>1078</v>
      </c>
      <c r="M1085" s="53">
        <v>25200</v>
      </c>
      <c r="N1085" s="54">
        <f t="shared" si="164"/>
        <v>25200</v>
      </c>
      <c r="O1085" s="55">
        <v>45505</v>
      </c>
      <c r="P1085" s="51" t="s">
        <v>256</v>
      </c>
    </row>
    <row r="1086" spans="1:16" ht="25.5" x14ac:dyDescent="0.25">
      <c r="A1086" s="49">
        <v>910</v>
      </c>
      <c r="B1086" s="51" t="s">
        <v>1091</v>
      </c>
      <c r="C1086" s="50" t="s">
        <v>1192</v>
      </c>
      <c r="D1086" s="51" t="s">
        <v>176</v>
      </c>
      <c r="E1086" s="51" t="s">
        <v>1193</v>
      </c>
      <c r="F1086" s="52">
        <v>25200</v>
      </c>
      <c r="G1086" s="50" t="s">
        <v>1091</v>
      </c>
      <c r="H1086" s="51">
        <v>4</v>
      </c>
      <c r="I1086" s="53">
        <v>6300</v>
      </c>
      <c r="J1086" s="53">
        <v>25200</v>
      </c>
      <c r="K1086" s="201" t="s">
        <v>1078</v>
      </c>
      <c r="L1086" s="201" t="s">
        <v>1078</v>
      </c>
      <c r="M1086" s="53">
        <v>25200</v>
      </c>
      <c r="N1086" s="54">
        <f t="shared" si="164"/>
        <v>25200</v>
      </c>
      <c r="O1086" s="55">
        <v>45505</v>
      </c>
      <c r="P1086" s="51" t="s">
        <v>256</v>
      </c>
    </row>
    <row r="1087" spans="1:16" ht="25.5" x14ac:dyDescent="0.25">
      <c r="A1087" s="49">
        <v>911</v>
      </c>
      <c r="B1087" s="51" t="s">
        <v>1195</v>
      </c>
      <c r="C1087" s="50" t="s">
        <v>1192</v>
      </c>
      <c r="D1087" s="51" t="s">
        <v>176</v>
      </c>
      <c r="E1087" s="51" t="s">
        <v>1193</v>
      </c>
      <c r="F1087" s="52">
        <v>25200</v>
      </c>
      <c r="G1087" s="50" t="s">
        <v>1195</v>
      </c>
      <c r="H1087" s="51">
        <v>4</v>
      </c>
      <c r="I1087" s="53">
        <v>6300</v>
      </c>
      <c r="J1087" s="53">
        <v>25200</v>
      </c>
      <c r="K1087" s="201" t="s">
        <v>1078</v>
      </c>
      <c r="L1087" s="201" t="s">
        <v>1078</v>
      </c>
      <c r="M1087" s="53">
        <v>25200</v>
      </c>
      <c r="N1087" s="54">
        <f t="shared" si="164"/>
        <v>25200</v>
      </c>
      <c r="O1087" s="55">
        <v>45505</v>
      </c>
      <c r="P1087" s="51" t="s">
        <v>256</v>
      </c>
    </row>
    <row r="1088" spans="1:16" ht="25.5" x14ac:dyDescent="0.25">
      <c r="A1088" s="49">
        <v>912</v>
      </c>
      <c r="B1088" s="51" t="s">
        <v>1196</v>
      </c>
      <c r="C1088" s="50" t="s">
        <v>1197</v>
      </c>
      <c r="D1088" s="51" t="s">
        <v>176</v>
      </c>
      <c r="E1088" s="51" t="s">
        <v>1198</v>
      </c>
      <c r="F1088" s="52">
        <v>16800</v>
      </c>
      <c r="G1088" s="50" t="s">
        <v>1196</v>
      </c>
      <c r="H1088" s="51">
        <v>1</v>
      </c>
      <c r="I1088" s="53">
        <v>16800</v>
      </c>
      <c r="J1088" s="53">
        <v>16800</v>
      </c>
      <c r="K1088" s="201" t="s">
        <v>1078</v>
      </c>
      <c r="L1088" s="201" t="s">
        <v>1078</v>
      </c>
      <c r="M1088" s="53">
        <v>16800</v>
      </c>
      <c r="N1088" s="54">
        <f t="shared" si="164"/>
        <v>16800</v>
      </c>
      <c r="O1088" s="55">
        <v>45505</v>
      </c>
      <c r="P1088" s="51" t="s">
        <v>256</v>
      </c>
    </row>
    <row r="1089" spans="1:16" ht="25.5" x14ac:dyDescent="0.25">
      <c r="A1089" s="49">
        <v>913</v>
      </c>
      <c r="B1089" s="51" t="s">
        <v>1107</v>
      </c>
      <c r="C1089" s="50" t="s">
        <v>1197</v>
      </c>
      <c r="D1089" s="51" t="s">
        <v>176</v>
      </c>
      <c r="E1089" s="51" t="s">
        <v>1198</v>
      </c>
      <c r="F1089" s="52">
        <v>16800</v>
      </c>
      <c r="G1089" s="50" t="s">
        <v>1107</v>
      </c>
      <c r="H1089" s="51">
        <v>1</v>
      </c>
      <c r="I1089" s="53">
        <v>16800</v>
      </c>
      <c r="J1089" s="53">
        <v>16800</v>
      </c>
      <c r="K1089" s="201" t="s">
        <v>1078</v>
      </c>
      <c r="L1089" s="201" t="s">
        <v>1078</v>
      </c>
      <c r="M1089" s="53">
        <v>16800</v>
      </c>
      <c r="N1089" s="54">
        <f t="shared" si="164"/>
        <v>16800</v>
      </c>
      <c r="O1089" s="55">
        <v>45505</v>
      </c>
      <c r="P1089" s="51" t="s">
        <v>256</v>
      </c>
    </row>
    <row r="1090" spans="1:16" ht="25.5" x14ac:dyDescent="0.25">
      <c r="A1090" s="49">
        <v>914</v>
      </c>
      <c r="B1090" s="51" t="s">
        <v>200</v>
      </c>
      <c r="C1090" s="50" t="s">
        <v>1197</v>
      </c>
      <c r="D1090" s="51" t="s">
        <v>176</v>
      </c>
      <c r="E1090" s="51" t="s">
        <v>1198</v>
      </c>
      <c r="F1090" s="52">
        <v>16800</v>
      </c>
      <c r="G1090" s="50" t="s">
        <v>200</v>
      </c>
      <c r="H1090" s="51">
        <v>1</v>
      </c>
      <c r="I1090" s="53">
        <v>1400</v>
      </c>
      <c r="J1090" s="53">
        <v>1400</v>
      </c>
      <c r="K1090" s="201" t="s">
        <v>1078</v>
      </c>
      <c r="L1090" s="201" t="s">
        <v>1078</v>
      </c>
      <c r="M1090" s="53">
        <v>16800</v>
      </c>
      <c r="N1090" s="54">
        <f t="shared" si="164"/>
        <v>16800</v>
      </c>
      <c r="O1090" s="55">
        <v>45505</v>
      </c>
      <c r="P1090" s="51" t="s">
        <v>256</v>
      </c>
    </row>
    <row r="1091" spans="1:16" ht="25.5" x14ac:dyDescent="0.25">
      <c r="A1091" s="49">
        <v>915</v>
      </c>
      <c r="B1091" s="51" t="s">
        <v>1116</v>
      </c>
      <c r="C1091" s="50" t="s">
        <v>1197</v>
      </c>
      <c r="D1091" s="51" t="s">
        <v>176</v>
      </c>
      <c r="E1091" s="51" t="s">
        <v>1198</v>
      </c>
      <c r="F1091" s="52">
        <v>14000</v>
      </c>
      <c r="G1091" s="50" t="s">
        <v>1116</v>
      </c>
      <c r="H1091" s="51">
        <v>1</v>
      </c>
      <c r="I1091" s="53">
        <v>6300</v>
      </c>
      <c r="J1091" s="53">
        <v>6300</v>
      </c>
      <c r="K1091" s="201" t="s">
        <v>1078</v>
      </c>
      <c r="L1091" s="201" t="s">
        <v>1078</v>
      </c>
      <c r="M1091" s="53">
        <v>14000</v>
      </c>
      <c r="N1091" s="54">
        <f t="shared" si="164"/>
        <v>14000</v>
      </c>
      <c r="O1091" s="55">
        <v>45505</v>
      </c>
      <c r="P1091" s="51" t="s">
        <v>256</v>
      </c>
    </row>
    <row r="1092" spans="1:16" ht="25.5" x14ac:dyDescent="0.25">
      <c r="A1092" s="49">
        <v>916</v>
      </c>
      <c r="B1092" s="51" t="s">
        <v>1174</v>
      </c>
      <c r="C1092" s="50" t="s">
        <v>1197</v>
      </c>
      <c r="D1092" s="51" t="s">
        <v>176</v>
      </c>
      <c r="E1092" s="51" t="s">
        <v>1198</v>
      </c>
      <c r="F1092" s="52">
        <v>6300</v>
      </c>
      <c r="G1092" s="50" t="s">
        <v>207</v>
      </c>
      <c r="H1092" s="51">
        <v>1</v>
      </c>
      <c r="I1092" s="53">
        <v>11200</v>
      </c>
      <c r="J1092" s="53">
        <v>11200</v>
      </c>
      <c r="K1092" s="201" t="s">
        <v>1078</v>
      </c>
      <c r="L1092" s="201" t="s">
        <v>1078</v>
      </c>
      <c r="M1092" s="53">
        <v>6300</v>
      </c>
      <c r="N1092" s="54">
        <f t="shared" si="164"/>
        <v>6300</v>
      </c>
      <c r="O1092" s="55">
        <v>45505</v>
      </c>
      <c r="P1092" s="51" t="s">
        <v>256</v>
      </c>
    </row>
    <row r="1093" spans="1:16" ht="25.5" x14ac:dyDescent="0.25">
      <c r="A1093" s="49">
        <v>917</v>
      </c>
      <c r="B1093" s="51" t="s">
        <v>769</v>
      </c>
      <c r="C1093" s="50" t="s">
        <v>1197</v>
      </c>
      <c r="D1093" s="51" t="s">
        <v>176</v>
      </c>
      <c r="E1093" s="51" t="s">
        <v>1198</v>
      </c>
      <c r="F1093" s="52">
        <v>11200</v>
      </c>
      <c r="G1093" s="50" t="s">
        <v>769</v>
      </c>
      <c r="H1093" s="51">
        <v>1</v>
      </c>
      <c r="I1093" s="53">
        <v>6300</v>
      </c>
      <c r="J1093" s="53">
        <v>6300</v>
      </c>
      <c r="K1093" s="201" t="s">
        <v>1078</v>
      </c>
      <c r="L1093" s="201" t="s">
        <v>1078</v>
      </c>
      <c r="M1093" s="53">
        <v>11200</v>
      </c>
      <c r="N1093" s="54">
        <f t="shared" si="164"/>
        <v>11200</v>
      </c>
      <c r="O1093" s="55">
        <v>45505</v>
      </c>
      <c r="P1093" s="51" t="s">
        <v>256</v>
      </c>
    </row>
    <row r="1094" spans="1:16" ht="25.5" x14ac:dyDescent="0.25">
      <c r="A1094" s="49">
        <v>918</v>
      </c>
      <c r="B1094" s="51" t="s">
        <v>599</v>
      </c>
      <c r="C1094" s="50" t="s">
        <v>1197</v>
      </c>
      <c r="D1094" s="51" t="s">
        <v>176</v>
      </c>
      <c r="E1094" s="51" t="s">
        <v>1198</v>
      </c>
      <c r="F1094" s="52">
        <v>6300</v>
      </c>
      <c r="G1094" s="50" t="s">
        <v>1199</v>
      </c>
      <c r="H1094" s="51">
        <v>1</v>
      </c>
      <c r="I1094" s="53">
        <v>6300</v>
      </c>
      <c r="J1094" s="53">
        <v>6300</v>
      </c>
      <c r="K1094" s="201" t="s">
        <v>1078</v>
      </c>
      <c r="L1094" s="201" t="s">
        <v>1078</v>
      </c>
      <c r="M1094" s="53">
        <v>6300</v>
      </c>
      <c r="N1094" s="54">
        <f t="shared" si="164"/>
        <v>6300</v>
      </c>
      <c r="O1094" s="55">
        <v>45505</v>
      </c>
      <c r="P1094" s="51" t="s">
        <v>256</v>
      </c>
    </row>
    <row r="1095" spans="1:16" ht="25.5" x14ac:dyDescent="0.25">
      <c r="A1095" s="49">
        <v>919</v>
      </c>
      <c r="B1095" s="51" t="s">
        <v>1196</v>
      </c>
      <c r="C1095" s="50" t="s">
        <v>1197</v>
      </c>
      <c r="D1095" s="51" t="s">
        <v>176</v>
      </c>
      <c r="E1095" s="51" t="s">
        <v>1198</v>
      </c>
      <c r="F1095" s="52">
        <v>6300</v>
      </c>
      <c r="G1095" s="50" t="s">
        <v>1200</v>
      </c>
      <c r="H1095" s="51">
        <v>1</v>
      </c>
      <c r="I1095" s="53">
        <v>16800</v>
      </c>
      <c r="J1095" s="53">
        <v>16800</v>
      </c>
      <c r="K1095" s="201" t="s">
        <v>1078</v>
      </c>
      <c r="L1095" s="201" t="s">
        <v>1078</v>
      </c>
      <c r="M1095" s="53">
        <v>6300</v>
      </c>
      <c r="N1095" s="54">
        <f t="shared" si="164"/>
        <v>6300</v>
      </c>
      <c r="O1095" s="55">
        <v>45505</v>
      </c>
      <c r="P1095" s="51" t="s">
        <v>256</v>
      </c>
    </row>
    <row r="1096" spans="1:16" ht="25.5" x14ac:dyDescent="0.25">
      <c r="A1096" s="49">
        <v>920</v>
      </c>
      <c r="B1096" s="51" t="s">
        <v>1178</v>
      </c>
      <c r="C1096" s="50" t="s">
        <v>1197</v>
      </c>
      <c r="D1096" s="51" t="s">
        <v>176</v>
      </c>
      <c r="E1096" s="51" t="s">
        <v>1198</v>
      </c>
      <c r="F1096" s="52">
        <v>16800</v>
      </c>
      <c r="G1096" s="50" t="s">
        <v>1178</v>
      </c>
      <c r="H1096" s="51">
        <v>1</v>
      </c>
      <c r="I1096" s="53">
        <v>6300</v>
      </c>
      <c r="J1096" s="53">
        <v>6300</v>
      </c>
      <c r="K1096" s="201" t="s">
        <v>1078</v>
      </c>
      <c r="L1096" s="201" t="s">
        <v>1078</v>
      </c>
      <c r="M1096" s="53">
        <v>16800</v>
      </c>
      <c r="N1096" s="54">
        <f t="shared" si="164"/>
        <v>16800</v>
      </c>
      <c r="O1096" s="55">
        <v>45505</v>
      </c>
      <c r="P1096" s="51" t="s">
        <v>256</v>
      </c>
    </row>
    <row r="1097" spans="1:16" ht="25.5" x14ac:dyDescent="0.25">
      <c r="A1097" s="49">
        <v>921</v>
      </c>
      <c r="B1097" s="51" t="s">
        <v>1201</v>
      </c>
      <c r="C1097" s="50" t="s">
        <v>1197</v>
      </c>
      <c r="D1097" s="51" t="s">
        <v>176</v>
      </c>
      <c r="E1097" s="51" t="s">
        <v>1198</v>
      </c>
      <c r="F1097" s="52">
        <v>6300</v>
      </c>
      <c r="G1097" s="50" t="s">
        <v>1201</v>
      </c>
      <c r="H1097" s="51">
        <v>1</v>
      </c>
      <c r="I1097" s="53">
        <v>11200</v>
      </c>
      <c r="J1097" s="53">
        <v>11200</v>
      </c>
      <c r="K1097" s="201" t="s">
        <v>1078</v>
      </c>
      <c r="L1097" s="201" t="s">
        <v>1078</v>
      </c>
      <c r="M1097" s="53">
        <v>6300</v>
      </c>
      <c r="N1097" s="54">
        <f t="shared" si="164"/>
        <v>6300</v>
      </c>
      <c r="O1097" s="55">
        <v>45505</v>
      </c>
      <c r="P1097" s="51" t="s">
        <v>256</v>
      </c>
    </row>
    <row r="1098" spans="1:16" ht="25.5" x14ac:dyDescent="0.25">
      <c r="A1098" s="49">
        <v>922</v>
      </c>
      <c r="B1098" s="51" t="s">
        <v>1180</v>
      </c>
      <c r="C1098" s="50" t="s">
        <v>1197</v>
      </c>
      <c r="D1098" s="51" t="s">
        <v>176</v>
      </c>
      <c r="E1098" s="51" t="s">
        <v>1198</v>
      </c>
      <c r="F1098" s="52">
        <v>11200</v>
      </c>
      <c r="G1098" s="50" t="s">
        <v>1180</v>
      </c>
      <c r="H1098" s="51">
        <v>1</v>
      </c>
      <c r="I1098" s="53">
        <v>11200</v>
      </c>
      <c r="J1098" s="53">
        <v>11200</v>
      </c>
      <c r="K1098" s="201" t="s">
        <v>1078</v>
      </c>
      <c r="L1098" s="201" t="s">
        <v>1078</v>
      </c>
      <c r="M1098" s="53">
        <v>11200</v>
      </c>
      <c r="N1098" s="54">
        <f t="shared" si="164"/>
        <v>11200</v>
      </c>
      <c r="O1098" s="55">
        <v>45505</v>
      </c>
      <c r="P1098" s="51" t="s">
        <v>256</v>
      </c>
    </row>
    <row r="1099" spans="1:16" ht="25.5" x14ac:dyDescent="0.25">
      <c r="A1099" s="49">
        <v>923</v>
      </c>
      <c r="B1099" s="51" t="s">
        <v>200</v>
      </c>
      <c r="C1099" s="50" t="s">
        <v>1202</v>
      </c>
      <c r="D1099" s="51" t="s">
        <v>176</v>
      </c>
      <c r="E1099" s="51" t="s">
        <v>1154</v>
      </c>
      <c r="F1099" s="52">
        <v>16800</v>
      </c>
      <c r="G1099" s="50" t="s">
        <v>200</v>
      </c>
      <c r="H1099" s="51">
        <v>1</v>
      </c>
      <c r="I1099" s="53">
        <v>16800</v>
      </c>
      <c r="J1099" s="53">
        <v>16800</v>
      </c>
      <c r="K1099" s="201" t="s">
        <v>1078</v>
      </c>
      <c r="L1099" s="201" t="s">
        <v>1078</v>
      </c>
      <c r="M1099" s="53">
        <v>16800</v>
      </c>
      <c r="N1099" s="54">
        <f t="shared" si="164"/>
        <v>16800</v>
      </c>
      <c r="O1099" s="55">
        <v>45505</v>
      </c>
      <c r="P1099" s="51" t="s">
        <v>256</v>
      </c>
    </row>
    <row r="1100" spans="1:16" ht="25.5" x14ac:dyDescent="0.25">
      <c r="A1100" s="49">
        <v>924</v>
      </c>
      <c r="B1100" s="51" t="s">
        <v>1174</v>
      </c>
      <c r="C1100" s="50" t="s">
        <v>1202</v>
      </c>
      <c r="D1100" s="51" t="s">
        <v>176</v>
      </c>
      <c r="E1100" s="51" t="s">
        <v>1154</v>
      </c>
      <c r="F1100" s="52">
        <v>14000</v>
      </c>
      <c r="G1100" s="50" t="s">
        <v>1174</v>
      </c>
      <c r="H1100" s="51">
        <v>1</v>
      </c>
      <c r="I1100" s="53">
        <v>14000</v>
      </c>
      <c r="J1100" s="53">
        <v>14000</v>
      </c>
      <c r="K1100" s="201" t="s">
        <v>1078</v>
      </c>
      <c r="L1100" s="201" t="s">
        <v>1078</v>
      </c>
      <c r="M1100" s="53">
        <v>14000</v>
      </c>
      <c r="N1100" s="54">
        <f t="shared" si="164"/>
        <v>14000</v>
      </c>
      <c r="O1100" s="55">
        <v>45505</v>
      </c>
      <c r="P1100" s="51" t="s">
        <v>256</v>
      </c>
    </row>
    <row r="1101" spans="1:16" ht="25.5" x14ac:dyDescent="0.25">
      <c r="A1101" s="49">
        <v>925</v>
      </c>
      <c r="B1101" s="51" t="s">
        <v>1174</v>
      </c>
      <c r="C1101" s="50" t="s">
        <v>1202</v>
      </c>
      <c r="D1101" s="51" t="s">
        <v>176</v>
      </c>
      <c r="E1101" s="51" t="s">
        <v>1154</v>
      </c>
      <c r="F1101" s="52">
        <v>6300</v>
      </c>
      <c r="G1101" s="50" t="s">
        <v>207</v>
      </c>
      <c r="H1101" s="51">
        <v>1</v>
      </c>
      <c r="I1101" s="53">
        <v>6300</v>
      </c>
      <c r="J1101" s="53">
        <v>6300</v>
      </c>
      <c r="K1101" s="201" t="s">
        <v>1078</v>
      </c>
      <c r="L1101" s="201" t="s">
        <v>1078</v>
      </c>
      <c r="M1101" s="53">
        <v>6300</v>
      </c>
      <c r="N1101" s="54">
        <f t="shared" si="164"/>
        <v>6300</v>
      </c>
      <c r="O1101" s="55">
        <v>45505</v>
      </c>
      <c r="P1101" s="51" t="s">
        <v>256</v>
      </c>
    </row>
    <row r="1102" spans="1:16" ht="25.5" x14ac:dyDescent="0.25">
      <c r="A1102" s="49">
        <v>926</v>
      </c>
      <c r="B1102" s="51" t="s">
        <v>1203</v>
      </c>
      <c r="C1102" s="50" t="s">
        <v>1202</v>
      </c>
      <c r="D1102" s="51" t="s">
        <v>176</v>
      </c>
      <c r="E1102" s="51" t="s">
        <v>1154</v>
      </c>
      <c r="F1102" s="52">
        <v>11200</v>
      </c>
      <c r="G1102" s="50" t="s">
        <v>1203</v>
      </c>
      <c r="H1102" s="51">
        <v>1</v>
      </c>
      <c r="I1102" s="53">
        <v>11200</v>
      </c>
      <c r="J1102" s="53">
        <v>11200</v>
      </c>
      <c r="K1102" s="201" t="s">
        <v>1078</v>
      </c>
      <c r="L1102" s="201" t="s">
        <v>1078</v>
      </c>
      <c r="M1102" s="53">
        <v>11200</v>
      </c>
      <c r="N1102" s="54">
        <f t="shared" si="164"/>
        <v>11200</v>
      </c>
      <c r="O1102" s="55">
        <v>45505</v>
      </c>
      <c r="P1102" s="51" t="s">
        <v>256</v>
      </c>
    </row>
    <row r="1103" spans="1:16" ht="25.5" x14ac:dyDescent="0.25">
      <c r="A1103" s="49">
        <v>927</v>
      </c>
      <c r="B1103" s="51" t="s">
        <v>1178</v>
      </c>
      <c r="C1103" s="50" t="s">
        <v>1202</v>
      </c>
      <c r="D1103" s="51" t="s">
        <v>176</v>
      </c>
      <c r="E1103" s="51" t="s">
        <v>1154</v>
      </c>
      <c r="F1103" s="52">
        <v>16800</v>
      </c>
      <c r="G1103" s="50" t="s">
        <v>1178</v>
      </c>
      <c r="H1103" s="51">
        <v>1</v>
      </c>
      <c r="I1103" s="53">
        <v>16800</v>
      </c>
      <c r="J1103" s="53">
        <v>16800</v>
      </c>
      <c r="K1103" s="201" t="s">
        <v>1078</v>
      </c>
      <c r="L1103" s="201" t="s">
        <v>1078</v>
      </c>
      <c r="M1103" s="53">
        <v>16800</v>
      </c>
      <c r="N1103" s="54">
        <f t="shared" si="164"/>
        <v>16800</v>
      </c>
      <c r="O1103" s="55">
        <v>45505</v>
      </c>
      <c r="P1103" s="51" t="s">
        <v>256</v>
      </c>
    </row>
    <row r="1104" spans="1:16" ht="25.5" x14ac:dyDescent="0.25">
      <c r="A1104" s="49">
        <v>928</v>
      </c>
      <c r="B1104" s="51" t="s">
        <v>599</v>
      </c>
      <c r="C1104" s="50" t="s">
        <v>1202</v>
      </c>
      <c r="D1104" s="51" t="s">
        <v>176</v>
      </c>
      <c r="E1104" s="51" t="s">
        <v>1154</v>
      </c>
      <c r="F1104" s="52">
        <v>16800</v>
      </c>
      <c r="G1104" s="50" t="s">
        <v>599</v>
      </c>
      <c r="H1104" s="51">
        <v>1</v>
      </c>
      <c r="I1104" s="53">
        <v>16800</v>
      </c>
      <c r="J1104" s="53">
        <v>16800</v>
      </c>
      <c r="K1104" s="201" t="s">
        <v>1078</v>
      </c>
      <c r="L1104" s="201" t="s">
        <v>1078</v>
      </c>
      <c r="M1104" s="53">
        <v>6300</v>
      </c>
      <c r="N1104" s="54">
        <f t="shared" si="164"/>
        <v>6300</v>
      </c>
      <c r="O1104" s="55">
        <v>45505</v>
      </c>
      <c r="P1104" s="51" t="s">
        <v>256</v>
      </c>
    </row>
    <row r="1105" spans="1:16" ht="25.5" x14ac:dyDescent="0.25">
      <c r="A1105" s="49">
        <v>929</v>
      </c>
      <c r="B1105" s="51" t="s">
        <v>1201</v>
      </c>
      <c r="C1105" s="50" t="s">
        <v>1202</v>
      </c>
      <c r="D1105" s="51" t="s">
        <v>176</v>
      </c>
      <c r="E1105" s="51" t="s">
        <v>1154</v>
      </c>
      <c r="F1105" s="52">
        <v>6300</v>
      </c>
      <c r="G1105" s="50" t="s">
        <v>1201</v>
      </c>
      <c r="H1105" s="51">
        <v>1</v>
      </c>
      <c r="I1105" s="53">
        <v>6300</v>
      </c>
      <c r="J1105" s="53">
        <v>6300</v>
      </c>
      <c r="K1105" s="201" t="s">
        <v>1078</v>
      </c>
      <c r="L1105" s="201" t="s">
        <v>1078</v>
      </c>
      <c r="M1105" s="53">
        <v>6300</v>
      </c>
      <c r="N1105" s="54">
        <f t="shared" si="164"/>
        <v>6300</v>
      </c>
      <c r="O1105" s="55">
        <v>45505</v>
      </c>
      <c r="P1105" s="51" t="s">
        <v>256</v>
      </c>
    </row>
    <row r="1106" spans="1:16" ht="25.5" x14ac:dyDescent="0.25">
      <c r="A1106" s="49">
        <v>930</v>
      </c>
      <c r="B1106" s="51" t="s">
        <v>1173</v>
      </c>
      <c r="C1106" s="50" t="s">
        <v>1202</v>
      </c>
      <c r="D1106" s="51" t="s">
        <v>176</v>
      </c>
      <c r="E1106" s="51" t="s">
        <v>1154</v>
      </c>
      <c r="F1106" s="52">
        <v>6300</v>
      </c>
      <c r="G1106" s="50" t="s">
        <v>1199</v>
      </c>
      <c r="H1106" s="51">
        <v>1</v>
      </c>
      <c r="I1106" s="53">
        <v>6300</v>
      </c>
      <c r="J1106" s="53">
        <v>6300</v>
      </c>
      <c r="K1106" s="201" t="s">
        <v>1078</v>
      </c>
      <c r="L1106" s="201" t="s">
        <v>1078</v>
      </c>
      <c r="M1106" s="53">
        <v>16800</v>
      </c>
      <c r="N1106" s="54">
        <f t="shared" si="164"/>
        <v>16800</v>
      </c>
      <c r="O1106" s="55">
        <v>45505</v>
      </c>
      <c r="P1106" s="51" t="s">
        <v>256</v>
      </c>
    </row>
    <row r="1107" spans="1:16" ht="25.5" x14ac:dyDescent="0.25">
      <c r="A1107" s="49">
        <v>931</v>
      </c>
      <c r="B1107" s="51" t="s">
        <v>1186</v>
      </c>
      <c r="C1107" s="50" t="s">
        <v>1204</v>
      </c>
      <c r="D1107" s="51" t="s">
        <v>176</v>
      </c>
      <c r="E1107" s="51" t="s">
        <v>1205</v>
      </c>
      <c r="F1107" s="52">
        <v>18200</v>
      </c>
      <c r="G1107" s="50" t="s">
        <v>1186</v>
      </c>
      <c r="H1107" s="51">
        <v>1</v>
      </c>
      <c r="I1107" s="53">
        <v>18200</v>
      </c>
      <c r="J1107" s="53">
        <v>18200</v>
      </c>
      <c r="K1107" s="201" t="s">
        <v>1078</v>
      </c>
      <c r="L1107" s="201" t="s">
        <v>1078</v>
      </c>
      <c r="M1107" s="53">
        <v>18200</v>
      </c>
      <c r="N1107" s="54">
        <f t="shared" si="164"/>
        <v>18200</v>
      </c>
      <c r="O1107" s="55">
        <v>45505</v>
      </c>
      <c r="P1107" s="51" t="s">
        <v>256</v>
      </c>
    </row>
    <row r="1108" spans="1:16" ht="25.5" x14ac:dyDescent="0.25">
      <c r="A1108" s="49">
        <v>932</v>
      </c>
      <c r="B1108" s="51" t="s">
        <v>769</v>
      </c>
      <c r="C1108" s="50" t="s">
        <v>1204</v>
      </c>
      <c r="D1108" s="51" t="s">
        <v>176</v>
      </c>
      <c r="E1108" s="51" t="s">
        <v>1205</v>
      </c>
      <c r="F1108" s="52">
        <v>11200</v>
      </c>
      <c r="G1108" s="50" t="s">
        <v>769</v>
      </c>
      <c r="H1108" s="51">
        <v>1</v>
      </c>
      <c r="I1108" s="53">
        <v>11200</v>
      </c>
      <c r="J1108" s="53">
        <v>11200</v>
      </c>
      <c r="K1108" s="201" t="s">
        <v>1078</v>
      </c>
      <c r="L1108" s="201" t="s">
        <v>1078</v>
      </c>
      <c r="M1108" s="53">
        <v>11200</v>
      </c>
      <c r="N1108" s="54">
        <f t="shared" si="164"/>
        <v>11200</v>
      </c>
      <c r="O1108" s="55">
        <v>45505</v>
      </c>
      <c r="P1108" s="51" t="s">
        <v>256</v>
      </c>
    </row>
    <row r="1109" spans="1:16" ht="25.5" x14ac:dyDescent="0.25">
      <c r="A1109" s="49">
        <v>933</v>
      </c>
      <c r="B1109" s="51" t="s">
        <v>1189</v>
      </c>
      <c r="C1109" s="50" t="s">
        <v>1204</v>
      </c>
      <c r="D1109" s="51" t="s">
        <v>176</v>
      </c>
      <c r="E1109" s="51" t="s">
        <v>1205</v>
      </c>
      <c r="F1109" s="52">
        <v>6300</v>
      </c>
      <c r="G1109" s="50" t="s">
        <v>1189</v>
      </c>
      <c r="H1109" s="51">
        <v>1</v>
      </c>
      <c r="I1109" s="53">
        <v>6300</v>
      </c>
      <c r="J1109" s="53">
        <v>6300</v>
      </c>
      <c r="K1109" s="201" t="s">
        <v>1078</v>
      </c>
      <c r="L1109" s="201" t="s">
        <v>1078</v>
      </c>
      <c r="M1109" s="53">
        <v>6300</v>
      </c>
      <c r="N1109" s="54">
        <f t="shared" si="164"/>
        <v>6300</v>
      </c>
      <c r="O1109" s="55">
        <v>45505</v>
      </c>
      <c r="P1109" s="51" t="s">
        <v>256</v>
      </c>
    </row>
    <row r="1110" spans="1:16" ht="25.5" x14ac:dyDescent="0.25">
      <c r="A1110" s="49">
        <v>934</v>
      </c>
      <c r="B1110" s="51" t="s">
        <v>1091</v>
      </c>
      <c r="C1110" s="50" t="s">
        <v>1204</v>
      </c>
      <c r="D1110" s="51" t="s">
        <v>176</v>
      </c>
      <c r="E1110" s="51" t="s">
        <v>1205</v>
      </c>
      <c r="F1110" s="52">
        <v>6300</v>
      </c>
      <c r="G1110" s="50" t="s">
        <v>1091</v>
      </c>
      <c r="H1110" s="51">
        <v>1</v>
      </c>
      <c r="I1110" s="53">
        <v>6300</v>
      </c>
      <c r="J1110" s="53">
        <v>6300</v>
      </c>
      <c r="K1110" s="201" t="s">
        <v>1078</v>
      </c>
      <c r="L1110" s="201" t="s">
        <v>1078</v>
      </c>
      <c r="M1110" s="53">
        <v>6300</v>
      </c>
      <c r="N1110" s="54">
        <f t="shared" si="164"/>
        <v>6300</v>
      </c>
      <c r="O1110" s="55">
        <v>45505</v>
      </c>
      <c r="P1110" s="51" t="s">
        <v>256</v>
      </c>
    </row>
    <row r="1111" spans="1:16" ht="25.5" x14ac:dyDescent="0.25">
      <c r="A1111" s="49">
        <v>935</v>
      </c>
      <c r="B1111" s="51" t="s">
        <v>1190</v>
      </c>
      <c r="C1111" s="50" t="s">
        <v>1204</v>
      </c>
      <c r="D1111" s="51" t="s">
        <v>176</v>
      </c>
      <c r="E1111" s="51" t="s">
        <v>1205</v>
      </c>
      <c r="F1111" s="52">
        <v>6300</v>
      </c>
      <c r="G1111" s="50" t="s">
        <v>1190</v>
      </c>
      <c r="H1111" s="51">
        <v>1</v>
      </c>
      <c r="I1111" s="53">
        <v>6300</v>
      </c>
      <c r="J1111" s="53">
        <v>6300</v>
      </c>
      <c r="K1111" s="201" t="s">
        <v>1078</v>
      </c>
      <c r="L1111" s="201" t="s">
        <v>1078</v>
      </c>
      <c r="M1111" s="53">
        <v>6300</v>
      </c>
      <c r="N1111" s="54">
        <f t="shared" si="164"/>
        <v>6300</v>
      </c>
      <c r="O1111" s="55">
        <v>45505</v>
      </c>
      <c r="P1111" s="51" t="s">
        <v>256</v>
      </c>
    </row>
    <row r="1112" spans="1:16" ht="25.5" x14ac:dyDescent="0.25">
      <c r="A1112" s="49">
        <v>936</v>
      </c>
      <c r="B1112" s="51" t="s">
        <v>769</v>
      </c>
      <c r="C1112" s="50" t="s">
        <v>1204</v>
      </c>
      <c r="D1112" s="51" t="s">
        <v>176</v>
      </c>
      <c r="E1112" s="51" t="s">
        <v>1205</v>
      </c>
      <c r="F1112" s="52">
        <v>6300</v>
      </c>
      <c r="G1112" s="50" t="s">
        <v>1206</v>
      </c>
      <c r="H1112" s="51">
        <v>1</v>
      </c>
      <c r="I1112" s="53">
        <v>6300</v>
      </c>
      <c r="J1112" s="53">
        <v>6300</v>
      </c>
      <c r="K1112" s="201" t="s">
        <v>1078</v>
      </c>
      <c r="L1112" s="201" t="s">
        <v>1078</v>
      </c>
      <c r="M1112" s="53">
        <v>6300</v>
      </c>
      <c r="N1112" s="54">
        <f t="shared" si="164"/>
        <v>6300</v>
      </c>
      <c r="O1112" s="55">
        <v>45505</v>
      </c>
      <c r="P1112" s="51" t="s">
        <v>256</v>
      </c>
    </row>
    <row r="1113" spans="1:16" ht="25.5" x14ac:dyDescent="0.25">
      <c r="A1113" s="49">
        <v>937</v>
      </c>
      <c r="B1113" s="51" t="s">
        <v>1186</v>
      </c>
      <c r="C1113" s="50" t="s">
        <v>1207</v>
      </c>
      <c r="D1113" s="51" t="s">
        <v>176</v>
      </c>
      <c r="E1113" s="51" t="s">
        <v>1208</v>
      </c>
      <c r="F1113" s="52">
        <v>36400</v>
      </c>
      <c r="G1113" s="50" t="s">
        <v>1186</v>
      </c>
      <c r="H1113" s="51">
        <v>2</v>
      </c>
      <c r="I1113" s="53">
        <v>18200</v>
      </c>
      <c r="J1113" s="53">
        <v>36400</v>
      </c>
      <c r="K1113" s="201" t="s">
        <v>1078</v>
      </c>
      <c r="L1113" s="201" t="s">
        <v>1078</v>
      </c>
      <c r="M1113" s="53">
        <v>36400</v>
      </c>
      <c r="N1113" s="54">
        <f t="shared" si="164"/>
        <v>36400</v>
      </c>
      <c r="O1113" s="55">
        <v>45505</v>
      </c>
      <c r="P1113" s="51" t="s">
        <v>256</v>
      </c>
    </row>
    <row r="1114" spans="1:16" ht="25.5" x14ac:dyDescent="0.25">
      <c r="A1114" s="49">
        <v>938</v>
      </c>
      <c r="B1114" s="51" t="s">
        <v>769</v>
      </c>
      <c r="C1114" s="50" t="s">
        <v>1207</v>
      </c>
      <c r="D1114" s="51" t="s">
        <v>176</v>
      </c>
      <c r="E1114" s="51" t="s">
        <v>1208</v>
      </c>
      <c r="F1114" s="52">
        <v>22400</v>
      </c>
      <c r="G1114" s="50" t="s">
        <v>769</v>
      </c>
      <c r="H1114" s="51">
        <v>2</v>
      </c>
      <c r="I1114" s="53">
        <v>11200</v>
      </c>
      <c r="J1114" s="53">
        <v>22400</v>
      </c>
      <c r="K1114" s="201" t="s">
        <v>1078</v>
      </c>
      <c r="L1114" s="201" t="s">
        <v>1078</v>
      </c>
      <c r="M1114" s="53">
        <v>22400</v>
      </c>
      <c r="N1114" s="54">
        <f t="shared" si="164"/>
        <v>22400</v>
      </c>
      <c r="O1114" s="55">
        <v>45505</v>
      </c>
      <c r="P1114" s="51" t="s">
        <v>256</v>
      </c>
    </row>
    <row r="1115" spans="1:16" ht="25.5" x14ac:dyDescent="0.25">
      <c r="A1115" s="49">
        <v>939</v>
      </c>
      <c r="B1115" s="51" t="s">
        <v>1209</v>
      </c>
      <c r="C1115" s="50" t="s">
        <v>1207</v>
      </c>
      <c r="D1115" s="51" t="s">
        <v>176</v>
      </c>
      <c r="E1115" s="51" t="s">
        <v>1208</v>
      </c>
      <c r="F1115" s="52">
        <v>12600</v>
      </c>
      <c r="G1115" s="50" t="s">
        <v>1209</v>
      </c>
      <c r="H1115" s="51">
        <v>2</v>
      </c>
      <c r="I1115" s="53">
        <v>6300</v>
      </c>
      <c r="J1115" s="53">
        <v>12600</v>
      </c>
      <c r="K1115" s="201" t="s">
        <v>1078</v>
      </c>
      <c r="L1115" s="201" t="s">
        <v>1078</v>
      </c>
      <c r="M1115" s="53">
        <v>12600</v>
      </c>
      <c r="N1115" s="54">
        <f t="shared" si="164"/>
        <v>12600</v>
      </c>
      <c r="O1115" s="55">
        <v>45505</v>
      </c>
      <c r="P1115" s="51" t="s">
        <v>256</v>
      </c>
    </row>
    <row r="1116" spans="1:16" ht="25.5" x14ac:dyDescent="0.25">
      <c r="A1116" s="49">
        <v>940</v>
      </c>
      <c r="B1116" s="51" t="s">
        <v>769</v>
      </c>
      <c r="C1116" s="50" t="s">
        <v>1207</v>
      </c>
      <c r="D1116" s="51" t="s">
        <v>176</v>
      </c>
      <c r="E1116" s="51" t="s">
        <v>1208</v>
      </c>
      <c r="F1116" s="52">
        <v>22400</v>
      </c>
      <c r="G1116" s="50" t="s">
        <v>1210</v>
      </c>
      <c r="H1116" s="51">
        <v>2</v>
      </c>
      <c r="I1116" s="53">
        <v>6300</v>
      </c>
      <c r="J1116" s="53">
        <v>22400</v>
      </c>
      <c r="K1116" s="201" t="s">
        <v>1078</v>
      </c>
      <c r="L1116" s="201" t="s">
        <v>1078</v>
      </c>
      <c r="M1116" s="53">
        <v>22400</v>
      </c>
      <c r="N1116" s="54">
        <f t="shared" ref="N1116:N1133" si="165">M1116</f>
        <v>22400</v>
      </c>
      <c r="O1116" s="55">
        <v>45505</v>
      </c>
      <c r="P1116" s="51" t="s">
        <v>256</v>
      </c>
    </row>
    <row r="1117" spans="1:16" ht="25.5" x14ac:dyDescent="0.25">
      <c r="A1117" s="49">
        <v>941</v>
      </c>
      <c r="B1117" s="51" t="s">
        <v>1211</v>
      </c>
      <c r="C1117" s="50" t="s">
        <v>1207</v>
      </c>
      <c r="D1117" s="51" t="s">
        <v>176</v>
      </c>
      <c r="E1117" s="51" t="s">
        <v>1208</v>
      </c>
      <c r="F1117" s="52">
        <v>12600</v>
      </c>
      <c r="G1117" s="50" t="s">
        <v>1211</v>
      </c>
      <c r="H1117" s="51">
        <v>2</v>
      </c>
      <c r="I1117" s="53">
        <v>6300</v>
      </c>
      <c r="J1117" s="53">
        <v>12600</v>
      </c>
      <c r="K1117" s="201" t="s">
        <v>1078</v>
      </c>
      <c r="L1117" s="201" t="s">
        <v>1078</v>
      </c>
      <c r="M1117" s="53">
        <v>12600</v>
      </c>
      <c r="N1117" s="54">
        <f t="shared" si="165"/>
        <v>12600</v>
      </c>
      <c r="O1117" s="55">
        <v>45505</v>
      </c>
      <c r="P1117" s="51" t="s">
        <v>256</v>
      </c>
    </row>
    <row r="1118" spans="1:16" ht="25.5" x14ac:dyDescent="0.25">
      <c r="A1118" s="49">
        <v>942</v>
      </c>
      <c r="B1118" s="51" t="s">
        <v>1087</v>
      </c>
      <c r="C1118" s="50" t="s">
        <v>1207</v>
      </c>
      <c r="D1118" s="51" t="s">
        <v>176</v>
      </c>
      <c r="E1118" s="51" t="s">
        <v>1208</v>
      </c>
      <c r="F1118" s="52">
        <v>12600</v>
      </c>
      <c r="G1118" s="50" t="s">
        <v>1087</v>
      </c>
      <c r="H1118" s="51">
        <v>2</v>
      </c>
      <c r="I1118" s="53">
        <v>6300</v>
      </c>
      <c r="J1118" s="53">
        <v>12600</v>
      </c>
      <c r="K1118" s="201" t="s">
        <v>1078</v>
      </c>
      <c r="L1118" s="201" t="s">
        <v>1078</v>
      </c>
      <c r="M1118" s="53">
        <v>12600</v>
      </c>
      <c r="N1118" s="54">
        <f t="shared" si="165"/>
        <v>12600</v>
      </c>
      <c r="O1118" s="55">
        <v>45505</v>
      </c>
      <c r="P1118" s="51" t="s">
        <v>256</v>
      </c>
    </row>
    <row r="1119" spans="1:16" ht="25.5" x14ac:dyDescent="0.25">
      <c r="A1119" s="49">
        <v>943</v>
      </c>
      <c r="B1119" s="51" t="s">
        <v>1174</v>
      </c>
      <c r="C1119" s="50" t="s">
        <v>1212</v>
      </c>
      <c r="D1119" s="51" t="s">
        <v>186</v>
      </c>
      <c r="E1119" s="51" t="s">
        <v>1213</v>
      </c>
      <c r="F1119" s="52">
        <v>12600</v>
      </c>
      <c r="G1119" s="50" t="s">
        <v>207</v>
      </c>
      <c r="H1119" s="51">
        <v>2</v>
      </c>
      <c r="I1119" s="53">
        <v>6300</v>
      </c>
      <c r="J1119" s="53">
        <v>12600</v>
      </c>
      <c r="K1119" s="201" t="s">
        <v>1078</v>
      </c>
      <c r="L1119" s="201" t="s">
        <v>1078</v>
      </c>
      <c r="M1119" s="53">
        <v>12600</v>
      </c>
      <c r="N1119" s="54">
        <f t="shared" si="165"/>
        <v>12600</v>
      </c>
      <c r="O1119" s="55">
        <v>45505</v>
      </c>
      <c r="P1119" s="51" t="s">
        <v>256</v>
      </c>
    </row>
    <row r="1120" spans="1:16" ht="25.5" x14ac:dyDescent="0.25">
      <c r="A1120" s="49">
        <v>944</v>
      </c>
      <c r="B1120" s="51" t="s">
        <v>1214</v>
      </c>
      <c r="C1120" s="50" t="s">
        <v>1215</v>
      </c>
      <c r="D1120" s="51" t="s">
        <v>176</v>
      </c>
      <c r="E1120" s="51" t="s">
        <v>1216</v>
      </c>
      <c r="F1120" s="52">
        <v>16000</v>
      </c>
      <c r="G1120" s="50" t="s">
        <v>1214</v>
      </c>
      <c r="H1120" s="51">
        <v>1</v>
      </c>
      <c r="I1120" s="53">
        <v>14000</v>
      </c>
      <c r="J1120" s="53">
        <v>14000</v>
      </c>
      <c r="K1120" s="53">
        <v>2000</v>
      </c>
      <c r="L1120" s="201" t="s">
        <v>1078</v>
      </c>
      <c r="M1120" s="53">
        <v>16000</v>
      </c>
      <c r="N1120" s="54">
        <f t="shared" si="165"/>
        <v>16000</v>
      </c>
      <c r="O1120" s="55">
        <v>45505</v>
      </c>
      <c r="P1120" s="51" t="s">
        <v>256</v>
      </c>
    </row>
    <row r="1121" spans="1:16" ht="25.5" x14ac:dyDescent="0.25">
      <c r="A1121" s="49">
        <v>945</v>
      </c>
      <c r="B1121" s="51" t="s">
        <v>1097</v>
      </c>
      <c r="C1121" s="50" t="s">
        <v>1162</v>
      </c>
      <c r="D1121" s="51" t="s">
        <v>176</v>
      </c>
      <c r="E1121" s="51" t="s">
        <v>1217</v>
      </c>
      <c r="F1121" s="52">
        <v>16800</v>
      </c>
      <c r="G1121" s="50" t="s">
        <v>1097</v>
      </c>
      <c r="H1121" s="51">
        <v>1</v>
      </c>
      <c r="I1121" s="53">
        <v>16800</v>
      </c>
      <c r="J1121" s="53">
        <v>16800</v>
      </c>
      <c r="K1121" s="200" t="s">
        <v>1078</v>
      </c>
      <c r="L1121" s="201" t="s">
        <v>1078</v>
      </c>
      <c r="M1121" s="53">
        <v>16800</v>
      </c>
      <c r="N1121" s="54">
        <f t="shared" si="165"/>
        <v>16800</v>
      </c>
      <c r="O1121" s="55">
        <v>45505</v>
      </c>
      <c r="P1121" s="51" t="s">
        <v>256</v>
      </c>
    </row>
    <row r="1122" spans="1:16" ht="25.5" x14ac:dyDescent="0.25">
      <c r="A1122" s="49">
        <v>946</v>
      </c>
      <c r="B1122" s="51" t="s">
        <v>893</v>
      </c>
      <c r="C1122" s="50" t="s">
        <v>1162</v>
      </c>
      <c r="D1122" s="51" t="s">
        <v>176</v>
      </c>
      <c r="E1122" s="51" t="s">
        <v>1217</v>
      </c>
      <c r="F1122" s="52">
        <v>6300</v>
      </c>
      <c r="G1122" s="50" t="s">
        <v>893</v>
      </c>
      <c r="H1122" s="51">
        <v>1</v>
      </c>
      <c r="I1122" s="53">
        <v>6300</v>
      </c>
      <c r="J1122" s="53">
        <v>6300</v>
      </c>
      <c r="K1122" s="200" t="s">
        <v>1078</v>
      </c>
      <c r="L1122" s="201" t="s">
        <v>1078</v>
      </c>
      <c r="M1122" s="53">
        <v>6300</v>
      </c>
      <c r="N1122" s="54">
        <f t="shared" si="165"/>
        <v>6300</v>
      </c>
      <c r="O1122" s="55">
        <v>45505</v>
      </c>
      <c r="P1122" s="51" t="s">
        <v>256</v>
      </c>
    </row>
    <row r="1123" spans="1:16" ht="25.5" x14ac:dyDescent="0.25">
      <c r="A1123" s="49">
        <v>947</v>
      </c>
      <c r="B1123" s="51" t="s">
        <v>1218</v>
      </c>
      <c r="C1123" s="50" t="s">
        <v>1219</v>
      </c>
      <c r="D1123" s="51" t="s">
        <v>1220</v>
      </c>
      <c r="E1123" s="51" t="s">
        <v>1221</v>
      </c>
      <c r="F1123" s="52">
        <v>18900</v>
      </c>
      <c r="G1123" s="50" t="s">
        <v>395</v>
      </c>
      <c r="H1123" s="51">
        <v>3</v>
      </c>
      <c r="I1123" s="53">
        <v>6300</v>
      </c>
      <c r="J1123" s="53">
        <v>18900</v>
      </c>
      <c r="K1123" s="200" t="s">
        <v>1078</v>
      </c>
      <c r="L1123" s="201" t="s">
        <v>1078</v>
      </c>
      <c r="M1123" s="53">
        <v>18900</v>
      </c>
      <c r="N1123" s="54">
        <f t="shared" si="165"/>
        <v>18900</v>
      </c>
      <c r="O1123" s="55">
        <v>45505</v>
      </c>
      <c r="P1123" s="51" t="s">
        <v>256</v>
      </c>
    </row>
    <row r="1124" spans="1:16" ht="25.5" x14ac:dyDescent="0.25">
      <c r="A1124" s="49">
        <v>948</v>
      </c>
      <c r="B1124" s="51" t="s">
        <v>1179</v>
      </c>
      <c r="C1124" s="50" t="s">
        <v>1222</v>
      </c>
      <c r="D1124" s="51" t="s">
        <v>505</v>
      </c>
      <c r="E1124" s="51" t="s">
        <v>1223</v>
      </c>
      <c r="F1124" s="52">
        <v>31500</v>
      </c>
      <c r="G1124" s="50" t="s">
        <v>1179</v>
      </c>
      <c r="H1124" s="51">
        <v>5</v>
      </c>
      <c r="I1124" s="53">
        <v>6300</v>
      </c>
      <c r="J1124" s="53">
        <v>31500</v>
      </c>
      <c r="K1124" s="200" t="s">
        <v>1078</v>
      </c>
      <c r="L1124" s="201" t="s">
        <v>1078</v>
      </c>
      <c r="M1124" s="53">
        <v>31500</v>
      </c>
      <c r="N1124" s="54">
        <f t="shared" si="165"/>
        <v>31500</v>
      </c>
      <c r="O1124" s="55">
        <v>45505</v>
      </c>
      <c r="P1124" s="51" t="s">
        <v>256</v>
      </c>
    </row>
    <row r="1125" spans="1:16" ht="25.5" x14ac:dyDescent="0.25">
      <c r="A1125" s="49">
        <v>949</v>
      </c>
      <c r="B1125" s="51" t="s">
        <v>1104</v>
      </c>
      <c r="C1125" s="50" t="s">
        <v>1222</v>
      </c>
      <c r="D1125" s="51" t="s">
        <v>505</v>
      </c>
      <c r="E1125" s="51" t="s">
        <v>1224</v>
      </c>
      <c r="F1125" s="52">
        <v>134000</v>
      </c>
      <c r="G1125" s="50" t="s">
        <v>1104</v>
      </c>
      <c r="H1125" s="51">
        <v>5</v>
      </c>
      <c r="I1125" s="53">
        <v>16800</v>
      </c>
      <c r="J1125" s="53">
        <v>84000</v>
      </c>
      <c r="K1125" s="200" t="s">
        <v>1078</v>
      </c>
      <c r="L1125" s="53">
        <v>50000</v>
      </c>
      <c r="M1125" s="53">
        <v>134000</v>
      </c>
      <c r="N1125" s="54">
        <f t="shared" si="165"/>
        <v>134000</v>
      </c>
      <c r="O1125" s="55">
        <v>45505</v>
      </c>
      <c r="P1125" s="51" t="s">
        <v>256</v>
      </c>
    </row>
    <row r="1126" spans="1:16" ht="25.5" x14ac:dyDescent="0.25">
      <c r="A1126" s="49">
        <v>950</v>
      </c>
      <c r="B1126" s="51" t="s">
        <v>1225</v>
      </c>
      <c r="C1126" s="50" t="s">
        <v>1226</v>
      </c>
      <c r="D1126" s="51" t="s">
        <v>176</v>
      </c>
      <c r="E1126" s="51" t="s">
        <v>1227</v>
      </c>
      <c r="F1126" s="52">
        <v>22400</v>
      </c>
      <c r="G1126" s="50" t="s">
        <v>1225</v>
      </c>
      <c r="H1126" s="51">
        <v>2</v>
      </c>
      <c r="I1126" s="53">
        <v>11200</v>
      </c>
      <c r="J1126" s="53">
        <v>22400</v>
      </c>
      <c r="K1126" s="200" t="s">
        <v>1078</v>
      </c>
      <c r="L1126" s="201" t="s">
        <v>1078</v>
      </c>
      <c r="M1126" s="53">
        <v>22400</v>
      </c>
      <c r="N1126" s="54">
        <f t="shared" si="165"/>
        <v>22400</v>
      </c>
      <c r="O1126" s="55">
        <v>45505</v>
      </c>
      <c r="P1126" s="51" t="s">
        <v>256</v>
      </c>
    </row>
    <row r="1127" spans="1:16" ht="25.5" x14ac:dyDescent="0.25">
      <c r="A1127" s="49">
        <v>951</v>
      </c>
      <c r="B1127" s="51" t="s">
        <v>316</v>
      </c>
      <c r="C1127" s="50" t="s">
        <v>1228</v>
      </c>
      <c r="D1127" s="51" t="s">
        <v>1229</v>
      </c>
      <c r="E1127" s="51" t="s">
        <v>1230</v>
      </c>
      <c r="F1127" s="52">
        <v>77200</v>
      </c>
      <c r="G1127" s="50" t="s">
        <v>316</v>
      </c>
      <c r="H1127" s="51">
        <v>6</v>
      </c>
      <c r="I1127" s="53">
        <v>11200</v>
      </c>
      <c r="J1127" s="53">
        <v>67200</v>
      </c>
      <c r="K1127" s="53">
        <v>10000</v>
      </c>
      <c r="L1127" s="201" t="s">
        <v>1078</v>
      </c>
      <c r="M1127" s="53">
        <v>77200</v>
      </c>
      <c r="N1127" s="54">
        <f t="shared" si="165"/>
        <v>77200</v>
      </c>
      <c r="O1127" s="55">
        <v>45505</v>
      </c>
      <c r="P1127" s="51" t="s">
        <v>256</v>
      </c>
    </row>
    <row r="1128" spans="1:16" ht="25.5" x14ac:dyDescent="0.25">
      <c r="A1128" s="49">
        <v>952</v>
      </c>
      <c r="B1128" s="51" t="s">
        <v>1231</v>
      </c>
      <c r="C1128" s="50" t="s">
        <v>1228</v>
      </c>
      <c r="D1128" s="51" t="s">
        <v>1229</v>
      </c>
      <c r="E1128" s="51" t="s">
        <v>1230</v>
      </c>
      <c r="F1128" s="52">
        <v>77200</v>
      </c>
      <c r="G1128" s="50" t="s">
        <v>1231</v>
      </c>
      <c r="H1128" s="51">
        <v>6</v>
      </c>
      <c r="I1128" s="53">
        <v>11200</v>
      </c>
      <c r="J1128" s="53">
        <v>67200</v>
      </c>
      <c r="K1128" s="53">
        <v>10000</v>
      </c>
      <c r="L1128" s="201" t="s">
        <v>1078</v>
      </c>
      <c r="M1128" s="53">
        <v>77200</v>
      </c>
      <c r="N1128" s="54">
        <f t="shared" si="165"/>
        <v>77200</v>
      </c>
      <c r="O1128" s="55">
        <v>45505</v>
      </c>
      <c r="P1128" s="51" t="s">
        <v>256</v>
      </c>
    </row>
    <row r="1129" spans="1:16" ht="25.5" x14ac:dyDescent="0.25">
      <c r="A1129" s="49">
        <v>953</v>
      </c>
      <c r="B1129" s="51" t="s">
        <v>1175</v>
      </c>
      <c r="C1129" s="50" t="s">
        <v>1232</v>
      </c>
      <c r="D1129" s="51" t="s">
        <v>180</v>
      </c>
      <c r="E1129" s="51" t="s">
        <v>1233</v>
      </c>
      <c r="F1129" s="52">
        <v>77200</v>
      </c>
      <c r="G1129" s="50" t="s">
        <v>1175</v>
      </c>
      <c r="H1129" s="51">
        <v>6</v>
      </c>
      <c r="I1129" s="53">
        <v>11200</v>
      </c>
      <c r="J1129" s="53">
        <v>67200</v>
      </c>
      <c r="K1129" s="53">
        <v>10000</v>
      </c>
      <c r="L1129" s="201" t="s">
        <v>1078</v>
      </c>
      <c r="M1129" s="53">
        <v>77200</v>
      </c>
      <c r="N1129" s="54">
        <f t="shared" si="165"/>
        <v>77200</v>
      </c>
      <c r="O1129" s="55">
        <v>45505</v>
      </c>
      <c r="P1129" s="51" t="s">
        <v>256</v>
      </c>
    </row>
    <row r="1130" spans="1:16" ht="25.5" x14ac:dyDescent="0.25">
      <c r="A1130" s="49">
        <v>954</v>
      </c>
      <c r="B1130" s="51" t="s">
        <v>1175</v>
      </c>
      <c r="C1130" s="51" t="s">
        <v>1234</v>
      </c>
      <c r="D1130" s="51" t="s">
        <v>180</v>
      </c>
      <c r="E1130" s="51" t="s">
        <v>1233</v>
      </c>
      <c r="F1130" s="52">
        <v>52060</v>
      </c>
      <c r="G1130" s="50" t="s">
        <v>1175</v>
      </c>
      <c r="H1130" s="201" t="s">
        <v>1078</v>
      </c>
      <c r="I1130" s="201" t="s">
        <v>1078</v>
      </c>
      <c r="J1130" s="201" t="s">
        <v>1078</v>
      </c>
      <c r="K1130" s="201" t="s">
        <v>1078</v>
      </c>
      <c r="L1130" s="53">
        <v>52060</v>
      </c>
      <c r="M1130" s="53">
        <v>52060</v>
      </c>
      <c r="N1130" s="54">
        <f t="shared" si="165"/>
        <v>52060</v>
      </c>
      <c r="O1130" s="55">
        <v>45505</v>
      </c>
      <c r="P1130" s="51" t="s">
        <v>256</v>
      </c>
    </row>
    <row r="1131" spans="1:16" ht="25.5" x14ac:dyDescent="0.25">
      <c r="A1131" s="49">
        <v>955</v>
      </c>
      <c r="B1131" s="51" t="s">
        <v>1235</v>
      </c>
      <c r="C1131" s="50" t="s">
        <v>1236</v>
      </c>
      <c r="D1131" s="51" t="s">
        <v>180</v>
      </c>
      <c r="E1131" s="50" t="s">
        <v>1237</v>
      </c>
      <c r="F1131" s="52">
        <v>37800</v>
      </c>
      <c r="G1131" s="50" t="s">
        <v>1238</v>
      </c>
      <c r="H1131" s="202">
        <v>6</v>
      </c>
      <c r="I1131" s="201">
        <v>6300</v>
      </c>
      <c r="J1131" s="201">
        <v>37800</v>
      </c>
      <c r="K1131" s="201">
        <v>10000</v>
      </c>
      <c r="L1131" s="53">
        <v>20000</v>
      </c>
      <c r="M1131" s="53">
        <v>67800</v>
      </c>
      <c r="N1131" s="54">
        <f t="shared" si="165"/>
        <v>67800</v>
      </c>
      <c r="O1131" s="55"/>
      <c r="P1131" s="51" t="s">
        <v>182</v>
      </c>
    </row>
    <row r="1132" spans="1:16" x14ac:dyDescent="0.25">
      <c r="A1132" s="1"/>
      <c r="B1132" s="1"/>
      <c r="C1132" s="1"/>
      <c r="D1132" s="1"/>
      <c r="E1132" s="1"/>
      <c r="F1132" s="22"/>
      <c r="G1132" s="12"/>
      <c r="H1132" s="1"/>
      <c r="I1132" s="1"/>
      <c r="J1132" s="1"/>
      <c r="K1132" s="1"/>
      <c r="L1132" s="1"/>
      <c r="M1132" s="59">
        <f>SUM(M1051:M1131)</f>
        <v>1847560</v>
      </c>
      <c r="N1132" s="59">
        <f t="shared" si="165"/>
        <v>1847560</v>
      </c>
      <c r="O1132" s="41"/>
      <c r="P1132" s="1"/>
    </row>
    <row r="1133" spans="1:16" x14ac:dyDescent="0.25">
      <c r="A1133" s="455" t="s">
        <v>217</v>
      </c>
      <c r="B1133" s="455"/>
      <c r="C1133" s="1"/>
      <c r="D1133" s="1"/>
      <c r="E1133" s="1"/>
      <c r="F1133" s="22"/>
      <c r="G1133" s="12"/>
      <c r="H1133" s="1"/>
      <c r="I1133" s="1"/>
      <c r="J1133" s="1"/>
      <c r="K1133" s="1"/>
      <c r="L1133" s="1"/>
      <c r="M1133" s="59">
        <f>M1132+M1049</f>
        <v>3921400</v>
      </c>
      <c r="N1133" s="119">
        <f t="shared" si="165"/>
        <v>3921400</v>
      </c>
      <c r="O1133" s="41"/>
      <c r="P1133" s="1"/>
    </row>
    <row r="1134" spans="1:16" x14ac:dyDescent="0.25">
      <c r="A1134" s="528" t="s">
        <v>1762</v>
      </c>
      <c r="B1134" s="529"/>
      <c r="C1134" s="529"/>
      <c r="D1134" s="529"/>
      <c r="E1134" s="529"/>
      <c r="F1134" s="529"/>
      <c r="G1134" s="529"/>
      <c r="H1134" s="529"/>
      <c r="I1134" s="529"/>
      <c r="J1134" s="529"/>
      <c r="K1134" s="529"/>
      <c r="L1134" s="529"/>
      <c r="M1134" s="529"/>
      <c r="N1134" s="529"/>
      <c r="O1134" s="529"/>
      <c r="P1134" s="530"/>
    </row>
    <row r="1135" spans="1:16" x14ac:dyDescent="0.25">
      <c r="A1135" s="462" t="s">
        <v>106</v>
      </c>
      <c r="B1135" s="486" t="s">
        <v>107</v>
      </c>
      <c r="C1135" s="486" t="s">
        <v>158</v>
      </c>
      <c r="D1135" s="486" t="s">
        <v>109</v>
      </c>
      <c r="E1135" s="531" t="s">
        <v>741</v>
      </c>
      <c r="F1135" s="532" t="s">
        <v>111</v>
      </c>
      <c r="G1135" s="533" t="s">
        <v>742</v>
      </c>
      <c r="H1135" s="462" t="s">
        <v>113</v>
      </c>
      <c r="I1135" s="462"/>
      <c r="J1135" s="462"/>
      <c r="K1135" s="462"/>
      <c r="L1135" s="462"/>
      <c r="M1135" s="532" t="s">
        <v>114</v>
      </c>
      <c r="N1135" s="486" t="s">
        <v>159</v>
      </c>
      <c r="O1135" s="535" t="s">
        <v>160</v>
      </c>
      <c r="P1135" s="536" t="s">
        <v>476</v>
      </c>
    </row>
    <row r="1136" spans="1:16" ht="25.5" x14ac:dyDescent="0.25">
      <c r="A1136" s="462"/>
      <c r="B1136" s="486"/>
      <c r="C1136" s="486"/>
      <c r="D1136" s="486"/>
      <c r="E1136" s="531"/>
      <c r="F1136" s="532"/>
      <c r="G1136" s="534"/>
      <c r="H1136" s="203" t="s">
        <v>115</v>
      </c>
      <c r="I1136" s="203" t="s">
        <v>116</v>
      </c>
      <c r="J1136" s="203" t="s">
        <v>117</v>
      </c>
      <c r="K1136" s="203" t="s">
        <v>118</v>
      </c>
      <c r="L1136" s="203" t="s">
        <v>830</v>
      </c>
      <c r="M1136" s="532"/>
      <c r="N1136" s="486"/>
      <c r="O1136" s="535"/>
      <c r="P1136" s="537"/>
    </row>
    <row r="1137" spans="1:16" x14ac:dyDescent="0.25">
      <c r="A1137" s="49">
        <v>956</v>
      </c>
      <c r="B1137" s="49" t="s">
        <v>1763</v>
      </c>
      <c r="C1137" s="50" t="s">
        <v>1764</v>
      </c>
      <c r="D1137" s="199" t="s">
        <v>186</v>
      </c>
      <c r="E1137" s="50" t="s">
        <v>1765</v>
      </c>
      <c r="F1137" s="204">
        <v>25200</v>
      </c>
      <c r="G1137" s="49" t="s">
        <v>1763</v>
      </c>
      <c r="H1137" s="148">
        <v>4</v>
      </c>
      <c r="I1137" s="96">
        <v>6300</v>
      </c>
      <c r="J1137" s="96">
        <v>25200</v>
      </c>
      <c r="K1137" s="96">
        <v>0</v>
      </c>
      <c r="L1137" s="96">
        <v>0</v>
      </c>
      <c r="M1137" s="53">
        <v>25200</v>
      </c>
      <c r="N1137" s="54">
        <f>M1137</f>
        <v>25200</v>
      </c>
      <c r="O1137" s="55">
        <v>45444</v>
      </c>
      <c r="P1137" s="51" t="s">
        <v>188</v>
      </c>
    </row>
    <row r="1138" spans="1:16" x14ac:dyDescent="0.25">
      <c r="A1138" s="49">
        <v>957</v>
      </c>
      <c r="B1138" s="49" t="s">
        <v>320</v>
      </c>
      <c r="C1138" s="50" t="s">
        <v>1766</v>
      </c>
      <c r="D1138" s="199" t="s">
        <v>180</v>
      </c>
      <c r="E1138" s="50" t="s">
        <v>1237</v>
      </c>
      <c r="F1138" s="204">
        <v>67200</v>
      </c>
      <c r="G1138" s="49" t="s">
        <v>320</v>
      </c>
      <c r="H1138" s="148">
        <v>6</v>
      </c>
      <c r="I1138" s="96">
        <v>11200</v>
      </c>
      <c r="J1138" s="96">
        <v>67200</v>
      </c>
      <c r="K1138" s="96">
        <v>10000</v>
      </c>
      <c r="L1138" s="96">
        <v>20000</v>
      </c>
      <c r="M1138" s="192">
        <v>97200</v>
      </c>
      <c r="N1138" s="54">
        <f t="shared" ref="N1138:N1201" si="166">M1138</f>
        <v>97200</v>
      </c>
      <c r="O1138" s="55">
        <v>45444</v>
      </c>
      <c r="P1138" s="51" t="s">
        <v>182</v>
      </c>
    </row>
    <row r="1139" spans="1:16" x14ac:dyDescent="0.25">
      <c r="A1139" s="49">
        <v>958</v>
      </c>
      <c r="B1139" s="49" t="s">
        <v>1767</v>
      </c>
      <c r="C1139" s="50" t="s">
        <v>1766</v>
      </c>
      <c r="D1139" s="199" t="s">
        <v>180</v>
      </c>
      <c r="E1139" s="50" t="s">
        <v>1237</v>
      </c>
      <c r="F1139" s="204">
        <v>67200</v>
      </c>
      <c r="G1139" s="49" t="s">
        <v>1767</v>
      </c>
      <c r="H1139" s="148">
        <v>6</v>
      </c>
      <c r="I1139" s="96">
        <v>11200</v>
      </c>
      <c r="J1139" s="96">
        <v>67200</v>
      </c>
      <c r="K1139" s="96">
        <v>10000</v>
      </c>
      <c r="L1139" s="96">
        <v>20000</v>
      </c>
      <c r="M1139" s="192">
        <v>97200</v>
      </c>
      <c r="N1139" s="54">
        <f t="shared" si="166"/>
        <v>97200</v>
      </c>
      <c r="O1139" s="55">
        <v>45444</v>
      </c>
      <c r="P1139" s="51" t="s">
        <v>182</v>
      </c>
    </row>
    <row r="1140" spans="1:16" ht="25.5" x14ac:dyDescent="0.25">
      <c r="A1140" s="58">
        <v>959</v>
      </c>
      <c r="B1140" s="205" t="s">
        <v>1768</v>
      </c>
      <c r="C1140" s="76" t="s">
        <v>1769</v>
      </c>
      <c r="D1140" s="206" t="s">
        <v>176</v>
      </c>
      <c r="E1140" s="76" t="s">
        <v>1770</v>
      </c>
      <c r="F1140" s="207">
        <v>9240</v>
      </c>
      <c r="G1140" s="205" t="s">
        <v>1768</v>
      </c>
      <c r="H1140" s="145">
        <v>1</v>
      </c>
      <c r="I1140" s="99">
        <v>9240</v>
      </c>
      <c r="J1140" s="99">
        <v>9240</v>
      </c>
      <c r="K1140" s="99">
        <v>0</v>
      </c>
      <c r="L1140" s="99">
        <v>0</v>
      </c>
      <c r="M1140" s="208">
        <v>9240</v>
      </c>
      <c r="N1140" s="80">
        <f t="shared" si="166"/>
        <v>9240</v>
      </c>
      <c r="O1140" s="81">
        <v>45444</v>
      </c>
      <c r="P1140" s="75"/>
    </row>
    <row r="1141" spans="1:16" x14ac:dyDescent="0.25">
      <c r="A1141" s="58">
        <v>960</v>
      </c>
      <c r="B1141" s="58" t="s">
        <v>1771</v>
      </c>
      <c r="C1141" s="76" t="s">
        <v>1769</v>
      </c>
      <c r="D1141" s="206" t="s">
        <v>176</v>
      </c>
      <c r="E1141" s="76" t="s">
        <v>1770</v>
      </c>
      <c r="F1141" s="207">
        <v>6160</v>
      </c>
      <c r="G1141" s="58" t="s">
        <v>1771</v>
      </c>
      <c r="H1141" s="145">
        <v>1</v>
      </c>
      <c r="I1141" s="99">
        <v>6160</v>
      </c>
      <c r="J1141" s="99">
        <v>6160</v>
      </c>
      <c r="K1141" s="99">
        <v>0</v>
      </c>
      <c r="L1141" s="99">
        <v>0</v>
      </c>
      <c r="M1141" s="79">
        <v>6160</v>
      </c>
      <c r="N1141" s="80">
        <f t="shared" si="166"/>
        <v>6160</v>
      </c>
      <c r="O1141" s="81">
        <v>45444</v>
      </c>
      <c r="P1141" s="75"/>
    </row>
    <row r="1142" spans="1:16" ht="25.5" x14ac:dyDescent="0.25">
      <c r="A1142" s="58">
        <v>961</v>
      </c>
      <c r="B1142" s="58" t="s">
        <v>730</v>
      </c>
      <c r="C1142" s="76" t="s">
        <v>1769</v>
      </c>
      <c r="D1142" s="206" t="s">
        <v>176</v>
      </c>
      <c r="E1142" s="76" t="s">
        <v>1770</v>
      </c>
      <c r="F1142" s="207">
        <v>9240</v>
      </c>
      <c r="G1142" s="58" t="s">
        <v>730</v>
      </c>
      <c r="H1142" s="145">
        <v>1</v>
      </c>
      <c r="I1142" s="99">
        <v>9240</v>
      </c>
      <c r="J1142" s="99">
        <v>9240</v>
      </c>
      <c r="K1142" s="99">
        <v>0</v>
      </c>
      <c r="L1142" s="99">
        <v>0</v>
      </c>
      <c r="M1142" s="79">
        <v>9240</v>
      </c>
      <c r="N1142" s="80">
        <f t="shared" si="166"/>
        <v>9240</v>
      </c>
      <c r="O1142" s="81">
        <v>45444</v>
      </c>
      <c r="P1142" s="75"/>
    </row>
    <row r="1143" spans="1:16" x14ac:dyDescent="0.25">
      <c r="A1143" s="58">
        <v>962</v>
      </c>
      <c r="B1143" s="58" t="s">
        <v>1145</v>
      </c>
      <c r="C1143" s="76" t="s">
        <v>1769</v>
      </c>
      <c r="D1143" s="206" t="s">
        <v>176</v>
      </c>
      <c r="E1143" s="76" t="s">
        <v>1770</v>
      </c>
      <c r="F1143" s="207">
        <v>6160</v>
      </c>
      <c r="G1143" s="58" t="s">
        <v>1145</v>
      </c>
      <c r="H1143" s="145">
        <v>1</v>
      </c>
      <c r="I1143" s="99">
        <v>6160</v>
      </c>
      <c r="J1143" s="99">
        <v>6160</v>
      </c>
      <c r="K1143" s="99">
        <v>0</v>
      </c>
      <c r="L1143" s="99">
        <v>0</v>
      </c>
      <c r="M1143" s="79">
        <v>6160</v>
      </c>
      <c r="N1143" s="80">
        <f t="shared" si="166"/>
        <v>6160</v>
      </c>
      <c r="O1143" s="81">
        <v>45444</v>
      </c>
      <c r="P1143" s="75"/>
    </row>
    <row r="1144" spans="1:16" ht="25.5" x14ac:dyDescent="0.25">
      <c r="A1144" s="58">
        <v>963</v>
      </c>
      <c r="B1144" s="58" t="s">
        <v>622</v>
      </c>
      <c r="C1144" s="76" t="s">
        <v>1769</v>
      </c>
      <c r="D1144" s="206" t="s">
        <v>176</v>
      </c>
      <c r="E1144" s="76" t="s">
        <v>1770</v>
      </c>
      <c r="F1144" s="207">
        <v>3465</v>
      </c>
      <c r="G1144" s="58" t="s">
        <v>622</v>
      </c>
      <c r="H1144" s="145">
        <v>1</v>
      </c>
      <c r="I1144" s="99">
        <v>3465</v>
      </c>
      <c r="J1144" s="99">
        <v>3465</v>
      </c>
      <c r="K1144" s="99">
        <v>0</v>
      </c>
      <c r="L1144" s="99">
        <v>0</v>
      </c>
      <c r="M1144" s="79">
        <v>3465</v>
      </c>
      <c r="N1144" s="80">
        <f t="shared" si="166"/>
        <v>3465</v>
      </c>
      <c r="O1144" s="81">
        <v>45444</v>
      </c>
      <c r="P1144" s="75"/>
    </row>
    <row r="1145" spans="1:16" x14ac:dyDescent="0.25">
      <c r="A1145" s="58">
        <v>964</v>
      </c>
      <c r="B1145" s="58" t="s">
        <v>1772</v>
      </c>
      <c r="C1145" s="76" t="s">
        <v>1769</v>
      </c>
      <c r="D1145" s="206" t="s">
        <v>176</v>
      </c>
      <c r="E1145" s="76" t="s">
        <v>1770</v>
      </c>
      <c r="F1145" s="207">
        <v>3465</v>
      </c>
      <c r="G1145" s="58" t="s">
        <v>1772</v>
      </c>
      <c r="H1145" s="145">
        <v>1</v>
      </c>
      <c r="I1145" s="99">
        <v>3465</v>
      </c>
      <c r="J1145" s="99">
        <v>3465</v>
      </c>
      <c r="K1145" s="99">
        <v>0</v>
      </c>
      <c r="L1145" s="99">
        <v>0</v>
      </c>
      <c r="M1145" s="79">
        <v>3465</v>
      </c>
      <c r="N1145" s="80">
        <f t="shared" si="166"/>
        <v>3465</v>
      </c>
      <c r="O1145" s="81">
        <v>45444</v>
      </c>
      <c r="P1145" s="75"/>
    </row>
    <row r="1146" spans="1:16" ht="25.5" x14ac:dyDescent="0.25">
      <c r="A1146" s="58">
        <v>965</v>
      </c>
      <c r="B1146" s="58" t="s">
        <v>1773</v>
      </c>
      <c r="C1146" s="76" t="s">
        <v>1769</v>
      </c>
      <c r="D1146" s="206" t="s">
        <v>176</v>
      </c>
      <c r="E1146" s="76" t="s">
        <v>1770</v>
      </c>
      <c r="F1146" s="207">
        <v>3465</v>
      </c>
      <c r="G1146" s="58" t="s">
        <v>1773</v>
      </c>
      <c r="H1146" s="145">
        <v>1</v>
      </c>
      <c r="I1146" s="99">
        <v>3465</v>
      </c>
      <c r="J1146" s="99">
        <v>3465</v>
      </c>
      <c r="K1146" s="99">
        <v>0</v>
      </c>
      <c r="L1146" s="99">
        <v>0</v>
      </c>
      <c r="M1146" s="79">
        <v>3465</v>
      </c>
      <c r="N1146" s="80">
        <f t="shared" si="166"/>
        <v>3465</v>
      </c>
      <c r="O1146" s="81">
        <v>45444</v>
      </c>
      <c r="P1146" s="75"/>
    </row>
    <row r="1147" spans="1:16" ht="25.5" x14ac:dyDescent="0.25">
      <c r="A1147" s="58">
        <v>966</v>
      </c>
      <c r="B1147" s="58" t="s">
        <v>1774</v>
      </c>
      <c r="C1147" s="76" t="s">
        <v>1775</v>
      </c>
      <c r="D1147" s="206" t="s">
        <v>1102</v>
      </c>
      <c r="E1147" s="75" t="s">
        <v>1776</v>
      </c>
      <c r="F1147" s="207">
        <v>45200</v>
      </c>
      <c r="G1147" s="58" t="s">
        <v>1774</v>
      </c>
      <c r="H1147" s="145">
        <v>4</v>
      </c>
      <c r="I1147" s="99">
        <v>45200</v>
      </c>
      <c r="J1147" s="99">
        <v>6300</v>
      </c>
      <c r="K1147" s="99">
        <v>4000</v>
      </c>
      <c r="L1147" s="99">
        <v>16000</v>
      </c>
      <c r="M1147" s="79">
        <v>45200</v>
      </c>
      <c r="N1147" s="80">
        <f t="shared" si="166"/>
        <v>45200</v>
      </c>
      <c r="O1147" s="81">
        <v>45444</v>
      </c>
      <c r="P1147" s="75"/>
    </row>
    <row r="1148" spans="1:16" x14ac:dyDescent="0.25">
      <c r="A1148" s="58">
        <v>967</v>
      </c>
      <c r="B1148" s="58" t="s">
        <v>440</v>
      </c>
      <c r="C1148" s="76" t="s">
        <v>1775</v>
      </c>
      <c r="D1148" s="206" t="s">
        <v>1102</v>
      </c>
      <c r="E1148" s="75" t="s">
        <v>1776</v>
      </c>
      <c r="F1148" s="207">
        <v>62800</v>
      </c>
      <c r="G1148" s="58" t="s">
        <v>440</v>
      </c>
      <c r="H1148" s="145">
        <v>4</v>
      </c>
      <c r="I1148" s="99">
        <v>11200</v>
      </c>
      <c r="J1148" s="84">
        <v>44800</v>
      </c>
      <c r="K1148" s="99">
        <v>4000</v>
      </c>
      <c r="L1148" s="99">
        <v>14000</v>
      </c>
      <c r="M1148" s="79">
        <v>62800</v>
      </c>
      <c r="N1148" s="80">
        <f t="shared" si="166"/>
        <v>62800</v>
      </c>
      <c r="O1148" s="81">
        <v>45444</v>
      </c>
      <c r="P1148" s="75"/>
    </row>
    <row r="1149" spans="1:16" x14ac:dyDescent="0.25">
      <c r="A1149" s="58">
        <v>968</v>
      </c>
      <c r="B1149" s="58" t="s">
        <v>1777</v>
      </c>
      <c r="C1149" s="76" t="s">
        <v>1775</v>
      </c>
      <c r="D1149" s="206" t="s">
        <v>1102</v>
      </c>
      <c r="E1149" s="75" t="s">
        <v>1776</v>
      </c>
      <c r="F1149" s="207">
        <v>64800</v>
      </c>
      <c r="G1149" s="58" t="s">
        <v>1777</v>
      </c>
      <c r="H1149" s="145">
        <v>4</v>
      </c>
      <c r="I1149" s="99">
        <v>11200</v>
      </c>
      <c r="J1149" s="99">
        <v>44800</v>
      </c>
      <c r="K1149" s="99">
        <v>4000</v>
      </c>
      <c r="L1149" s="99">
        <v>16000</v>
      </c>
      <c r="M1149" s="79">
        <v>64800</v>
      </c>
      <c r="N1149" s="80">
        <f t="shared" si="166"/>
        <v>64800</v>
      </c>
      <c r="O1149" s="81">
        <v>45444</v>
      </c>
      <c r="P1149" s="75"/>
    </row>
    <row r="1150" spans="1:16" ht="25.5" x14ac:dyDescent="0.25">
      <c r="A1150" s="58">
        <v>969</v>
      </c>
      <c r="B1150" s="58" t="s">
        <v>1778</v>
      </c>
      <c r="C1150" s="76" t="s">
        <v>1775</v>
      </c>
      <c r="D1150" s="206" t="s">
        <v>1102</v>
      </c>
      <c r="E1150" s="75" t="s">
        <v>1776</v>
      </c>
      <c r="F1150" s="207">
        <v>74000</v>
      </c>
      <c r="G1150" s="58" t="s">
        <v>1778</v>
      </c>
      <c r="H1150" s="145">
        <v>4</v>
      </c>
      <c r="I1150" s="99">
        <v>14000</v>
      </c>
      <c r="J1150" s="84">
        <v>56000</v>
      </c>
      <c r="K1150" s="99">
        <v>4000</v>
      </c>
      <c r="L1150" s="99">
        <v>14000</v>
      </c>
      <c r="M1150" s="79">
        <v>74000</v>
      </c>
      <c r="N1150" s="80">
        <f t="shared" si="166"/>
        <v>74000</v>
      </c>
      <c r="O1150" s="81">
        <v>45444</v>
      </c>
      <c r="P1150" s="75"/>
    </row>
    <row r="1151" spans="1:16" ht="25.5" x14ac:dyDescent="0.25">
      <c r="A1151" s="58">
        <v>970</v>
      </c>
      <c r="B1151" s="58" t="s">
        <v>1779</v>
      </c>
      <c r="C1151" s="76" t="s">
        <v>1775</v>
      </c>
      <c r="D1151" s="206" t="s">
        <v>1102</v>
      </c>
      <c r="E1151" s="75" t="s">
        <v>1776</v>
      </c>
      <c r="F1151" s="207">
        <v>64800</v>
      </c>
      <c r="G1151" s="58" t="s">
        <v>1779</v>
      </c>
      <c r="H1151" s="145">
        <v>4</v>
      </c>
      <c r="I1151" s="99">
        <v>11200</v>
      </c>
      <c r="J1151" s="99">
        <v>44800</v>
      </c>
      <c r="K1151" s="99">
        <v>4000</v>
      </c>
      <c r="L1151" s="99">
        <v>16000</v>
      </c>
      <c r="M1151" s="79">
        <v>64800</v>
      </c>
      <c r="N1151" s="80">
        <f t="shared" si="166"/>
        <v>64800</v>
      </c>
      <c r="O1151" s="81">
        <v>45444</v>
      </c>
      <c r="P1151" s="75"/>
    </row>
    <row r="1152" spans="1:16" ht="25.5" x14ac:dyDescent="0.25">
      <c r="A1152" s="58">
        <v>971</v>
      </c>
      <c r="B1152" s="58" t="s">
        <v>1780</v>
      </c>
      <c r="C1152" s="76" t="s">
        <v>1775</v>
      </c>
      <c r="D1152" s="206" t="s">
        <v>1102</v>
      </c>
      <c r="E1152" s="75" t="s">
        <v>1776</v>
      </c>
      <c r="F1152" s="207">
        <v>64800</v>
      </c>
      <c r="G1152" s="58" t="s">
        <v>1780</v>
      </c>
      <c r="H1152" s="145">
        <v>4</v>
      </c>
      <c r="I1152" s="99">
        <v>11200</v>
      </c>
      <c r="J1152" s="99">
        <v>44800</v>
      </c>
      <c r="K1152" s="99">
        <v>4000</v>
      </c>
      <c r="L1152" s="99">
        <v>16000</v>
      </c>
      <c r="M1152" s="79">
        <v>64800</v>
      </c>
      <c r="N1152" s="80">
        <f t="shared" si="166"/>
        <v>64800</v>
      </c>
      <c r="O1152" s="81">
        <v>45444</v>
      </c>
      <c r="P1152" s="75"/>
    </row>
    <row r="1153" spans="1:16" ht="25.5" x14ac:dyDescent="0.25">
      <c r="A1153" s="58">
        <v>972</v>
      </c>
      <c r="B1153" s="76" t="s">
        <v>1781</v>
      </c>
      <c r="C1153" s="76" t="s">
        <v>1782</v>
      </c>
      <c r="D1153" s="206" t="s">
        <v>122</v>
      </c>
      <c r="E1153" s="209" t="s">
        <v>1783</v>
      </c>
      <c r="F1153" s="210">
        <v>10000</v>
      </c>
      <c r="G1153" s="76" t="s">
        <v>1781</v>
      </c>
      <c r="H1153" s="211">
        <v>10</v>
      </c>
      <c r="I1153" s="212">
        <v>1000</v>
      </c>
      <c r="J1153" s="210">
        <v>10000</v>
      </c>
      <c r="K1153" s="99">
        <v>0</v>
      </c>
      <c r="L1153" s="99">
        <v>0</v>
      </c>
      <c r="M1153" s="213">
        <v>10000</v>
      </c>
      <c r="N1153" s="80">
        <f t="shared" si="166"/>
        <v>10000</v>
      </c>
      <c r="O1153" s="81">
        <v>45444</v>
      </c>
      <c r="P1153" s="75"/>
    </row>
    <row r="1154" spans="1:16" ht="25.5" x14ac:dyDescent="0.25">
      <c r="A1154" s="58">
        <v>973</v>
      </c>
      <c r="B1154" s="76" t="s">
        <v>807</v>
      </c>
      <c r="C1154" s="76" t="s">
        <v>1782</v>
      </c>
      <c r="D1154" s="206" t="s">
        <v>122</v>
      </c>
      <c r="E1154" s="209" t="s">
        <v>1783</v>
      </c>
      <c r="F1154" s="210">
        <v>10000</v>
      </c>
      <c r="G1154" s="76" t="s">
        <v>807</v>
      </c>
      <c r="H1154" s="211">
        <v>10</v>
      </c>
      <c r="I1154" s="212">
        <v>1000</v>
      </c>
      <c r="J1154" s="210">
        <v>10000</v>
      </c>
      <c r="K1154" s="99">
        <v>0</v>
      </c>
      <c r="L1154" s="99">
        <v>0</v>
      </c>
      <c r="M1154" s="213">
        <v>10000</v>
      </c>
      <c r="N1154" s="80">
        <f t="shared" si="166"/>
        <v>10000</v>
      </c>
      <c r="O1154" s="81">
        <v>45444</v>
      </c>
      <c r="P1154" s="75"/>
    </row>
    <row r="1155" spans="1:16" ht="25.5" x14ac:dyDescent="0.25">
      <c r="A1155" s="58">
        <v>974</v>
      </c>
      <c r="B1155" s="76" t="s">
        <v>1784</v>
      </c>
      <c r="C1155" s="76" t="s">
        <v>1782</v>
      </c>
      <c r="D1155" s="206" t="s">
        <v>122</v>
      </c>
      <c r="E1155" s="209" t="s">
        <v>1783</v>
      </c>
      <c r="F1155" s="210">
        <v>10000</v>
      </c>
      <c r="G1155" s="76" t="s">
        <v>1784</v>
      </c>
      <c r="H1155" s="211">
        <v>10</v>
      </c>
      <c r="I1155" s="212">
        <v>1000</v>
      </c>
      <c r="J1155" s="210">
        <v>10000</v>
      </c>
      <c r="K1155" s="99">
        <v>0</v>
      </c>
      <c r="L1155" s="99">
        <v>0</v>
      </c>
      <c r="M1155" s="213">
        <v>10000</v>
      </c>
      <c r="N1155" s="80">
        <f t="shared" si="166"/>
        <v>10000</v>
      </c>
      <c r="O1155" s="81">
        <v>45444</v>
      </c>
      <c r="P1155" s="75"/>
    </row>
    <row r="1156" spans="1:16" ht="25.5" x14ac:dyDescent="0.25">
      <c r="A1156" s="58">
        <v>975</v>
      </c>
      <c r="B1156" s="76" t="s">
        <v>738</v>
      </c>
      <c r="C1156" s="76" t="s">
        <v>1782</v>
      </c>
      <c r="D1156" s="206" t="s">
        <v>122</v>
      </c>
      <c r="E1156" s="209" t="s">
        <v>1783</v>
      </c>
      <c r="F1156" s="210">
        <v>10000</v>
      </c>
      <c r="G1156" s="76" t="s">
        <v>738</v>
      </c>
      <c r="H1156" s="211">
        <v>10</v>
      </c>
      <c r="I1156" s="212">
        <v>1000</v>
      </c>
      <c r="J1156" s="210">
        <v>10000</v>
      </c>
      <c r="K1156" s="99">
        <v>0</v>
      </c>
      <c r="L1156" s="99">
        <v>0</v>
      </c>
      <c r="M1156" s="213">
        <v>10000</v>
      </c>
      <c r="N1156" s="80">
        <f t="shared" si="166"/>
        <v>10000</v>
      </c>
      <c r="O1156" s="81">
        <v>45444</v>
      </c>
      <c r="P1156" s="75"/>
    </row>
    <row r="1157" spans="1:16" ht="25.5" x14ac:dyDescent="0.25">
      <c r="A1157" s="58">
        <v>976</v>
      </c>
      <c r="B1157" s="76" t="s">
        <v>433</v>
      </c>
      <c r="C1157" s="76" t="s">
        <v>1782</v>
      </c>
      <c r="D1157" s="206" t="s">
        <v>122</v>
      </c>
      <c r="E1157" s="209" t="s">
        <v>1783</v>
      </c>
      <c r="F1157" s="210">
        <v>18000</v>
      </c>
      <c r="G1157" s="76" t="s">
        <v>433</v>
      </c>
      <c r="H1157" s="211">
        <v>18</v>
      </c>
      <c r="I1157" s="212">
        <v>1000</v>
      </c>
      <c r="J1157" s="210">
        <v>18000</v>
      </c>
      <c r="K1157" s="99">
        <v>0</v>
      </c>
      <c r="L1157" s="99">
        <v>0</v>
      </c>
      <c r="M1157" s="213">
        <v>18000</v>
      </c>
      <c r="N1157" s="80">
        <f t="shared" si="166"/>
        <v>18000</v>
      </c>
      <c r="O1157" s="81">
        <v>45444</v>
      </c>
      <c r="P1157" s="75"/>
    </row>
    <row r="1158" spans="1:16" ht="25.5" x14ac:dyDescent="0.25">
      <c r="A1158" s="58">
        <v>977</v>
      </c>
      <c r="B1158" s="76" t="s">
        <v>434</v>
      </c>
      <c r="C1158" s="76" t="s">
        <v>1782</v>
      </c>
      <c r="D1158" s="206" t="s">
        <v>122</v>
      </c>
      <c r="E1158" s="209" t="s">
        <v>1783</v>
      </c>
      <c r="F1158" s="210">
        <v>18000</v>
      </c>
      <c r="G1158" s="76" t="s">
        <v>434</v>
      </c>
      <c r="H1158" s="211">
        <v>18</v>
      </c>
      <c r="I1158" s="212">
        <v>1000</v>
      </c>
      <c r="J1158" s="210">
        <v>18000</v>
      </c>
      <c r="K1158" s="99">
        <v>0</v>
      </c>
      <c r="L1158" s="99">
        <v>0</v>
      </c>
      <c r="M1158" s="213">
        <v>18000</v>
      </c>
      <c r="N1158" s="80">
        <f t="shared" si="166"/>
        <v>18000</v>
      </c>
      <c r="O1158" s="81">
        <v>45444</v>
      </c>
      <c r="P1158" s="75"/>
    </row>
    <row r="1159" spans="1:16" ht="25.5" x14ac:dyDescent="0.25">
      <c r="A1159" s="58">
        <v>978</v>
      </c>
      <c r="B1159" s="76" t="s">
        <v>767</v>
      </c>
      <c r="C1159" s="76" t="s">
        <v>1782</v>
      </c>
      <c r="D1159" s="206" t="s">
        <v>122</v>
      </c>
      <c r="E1159" s="209" t="s">
        <v>1783</v>
      </c>
      <c r="F1159" s="210">
        <v>10000</v>
      </c>
      <c r="G1159" s="76" t="s">
        <v>767</v>
      </c>
      <c r="H1159" s="211">
        <v>10</v>
      </c>
      <c r="I1159" s="212">
        <v>1000</v>
      </c>
      <c r="J1159" s="210">
        <v>10000</v>
      </c>
      <c r="K1159" s="99">
        <v>0</v>
      </c>
      <c r="L1159" s="99">
        <v>0</v>
      </c>
      <c r="M1159" s="213">
        <v>10000</v>
      </c>
      <c r="N1159" s="80">
        <f t="shared" si="166"/>
        <v>10000</v>
      </c>
      <c r="O1159" s="81">
        <v>45444</v>
      </c>
      <c r="P1159" s="75"/>
    </row>
    <row r="1160" spans="1:16" ht="25.5" x14ac:dyDescent="0.25">
      <c r="A1160" s="58">
        <v>979</v>
      </c>
      <c r="B1160" s="76" t="s">
        <v>766</v>
      </c>
      <c r="C1160" s="76" t="s">
        <v>1782</v>
      </c>
      <c r="D1160" s="206" t="s">
        <v>122</v>
      </c>
      <c r="E1160" s="209" t="s">
        <v>1783</v>
      </c>
      <c r="F1160" s="210">
        <v>10000</v>
      </c>
      <c r="G1160" s="76" t="s">
        <v>766</v>
      </c>
      <c r="H1160" s="211">
        <v>10</v>
      </c>
      <c r="I1160" s="212">
        <v>1000</v>
      </c>
      <c r="J1160" s="210">
        <v>10000</v>
      </c>
      <c r="K1160" s="99">
        <v>0</v>
      </c>
      <c r="L1160" s="99">
        <v>0</v>
      </c>
      <c r="M1160" s="213">
        <v>10000</v>
      </c>
      <c r="N1160" s="80">
        <f t="shared" si="166"/>
        <v>10000</v>
      </c>
      <c r="O1160" s="81">
        <v>45444</v>
      </c>
      <c r="P1160" s="75"/>
    </row>
    <row r="1161" spans="1:16" ht="25.5" x14ac:dyDescent="0.25">
      <c r="A1161" s="58">
        <v>980</v>
      </c>
      <c r="B1161" s="76" t="s">
        <v>768</v>
      </c>
      <c r="C1161" s="76" t="s">
        <v>1782</v>
      </c>
      <c r="D1161" s="206" t="s">
        <v>122</v>
      </c>
      <c r="E1161" s="209" t="s">
        <v>1783</v>
      </c>
      <c r="F1161" s="210">
        <v>10000</v>
      </c>
      <c r="G1161" s="76" t="s">
        <v>768</v>
      </c>
      <c r="H1161" s="211">
        <v>10</v>
      </c>
      <c r="I1161" s="212">
        <v>1000</v>
      </c>
      <c r="J1161" s="210">
        <v>10000</v>
      </c>
      <c r="K1161" s="99">
        <v>0</v>
      </c>
      <c r="L1161" s="99">
        <v>0</v>
      </c>
      <c r="M1161" s="213">
        <v>10000</v>
      </c>
      <c r="N1161" s="80">
        <f t="shared" si="166"/>
        <v>10000</v>
      </c>
      <c r="O1161" s="81">
        <v>45444</v>
      </c>
      <c r="P1161" s="75"/>
    </row>
    <row r="1162" spans="1:16" ht="25.5" x14ac:dyDescent="0.25">
      <c r="A1162" s="58">
        <v>981</v>
      </c>
      <c r="B1162" s="76" t="s">
        <v>752</v>
      </c>
      <c r="C1162" s="76" t="s">
        <v>1782</v>
      </c>
      <c r="D1162" s="206" t="s">
        <v>122</v>
      </c>
      <c r="E1162" s="209" t="s">
        <v>1783</v>
      </c>
      <c r="F1162" s="210">
        <v>10000</v>
      </c>
      <c r="G1162" s="76" t="s">
        <v>752</v>
      </c>
      <c r="H1162" s="211">
        <v>10</v>
      </c>
      <c r="I1162" s="212">
        <v>1000</v>
      </c>
      <c r="J1162" s="210">
        <v>10000</v>
      </c>
      <c r="K1162" s="99">
        <v>0</v>
      </c>
      <c r="L1162" s="99">
        <v>0</v>
      </c>
      <c r="M1162" s="213">
        <v>10000</v>
      </c>
      <c r="N1162" s="80">
        <f t="shared" si="166"/>
        <v>10000</v>
      </c>
      <c r="O1162" s="81">
        <v>45444</v>
      </c>
      <c r="P1162" s="75"/>
    </row>
    <row r="1163" spans="1:16" ht="25.5" x14ac:dyDescent="0.25">
      <c r="A1163" s="58">
        <v>982</v>
      </c>
      <c r="B1163" s="76" t="s">
        <v>811</v>
      </c>
      <c r="C1163" s="76" t="s">
        <v>1782</v>
      </c>
      <c r="D1163" s="206" t="s">
        <v>122</v>
      </c>
      <c r="E1163" s="209" t="s">
        <v>1783</v>
      </c>
      <c r="F1163" s="210">
        <v>5000</v>
      </c>
      <c r="G1163" s="76" t="s">
        <v>811</v>
      </c>
      <c r="H1163" s="211">
        <v>5</v>
      </c>
      <c r="I1163" s="212">
        <v>1000</v>
      </c>
      <c r="J1163" s="210">
        <v>5000</v>
      </c>
      <c r="K1163" s="99">
        <v>0</v>
      </c>
      <c r="L1163" s="99">
        <v>0</v>
      </c>
      <c r="M1163" s="213">
        <v>5000</v>
      </c>
      <c r="N1163" s="80">
        <f t="shared" si="166"/>
        <v>5000</v>
      </c>
      <c r="O1163" s="81">
        <v>45444</v>
      </c>
      <c r="P1163" s="75"/>
    </row>
    <row r="1164" spans="1:16" ht="25.5" x14ac:dyDescent="0.25">
      <c r="A1164" s="58">
        <v>983</v>
      </c>
      <c r="B1164" s="76" t="s">
        <v>432</v>
      </c>
      <c r="C1164" s="76" t="s">
        <v>1782</v>
      </c>
      <c r="D1164" s="206" t="s">
        <v>122</v>
      </c>
      <c r="E1164" s="209" t="s">
        <v>1783</v>
      </c>
      <c r="F1164" s="210">
        <v>18000</v>
      </c>
      <c r="G1164" s="76" t="s">
        <v>432</v>
      </c>
      <c r="H1164" s="211">
        <v>18</v>
      </c>
      <c r="I1164" s="212">
        <v>1000</v>
      </c>
      <c r="J1164" s="210">
        <v>18000</v>
      </c>
      <c r="K1164" s="99">
        <v>0</v>
      </c>
      <c r="L1164" s="99">
        <v>0</v>
      </c>
      <c r="M1164" s="213">
        <v>18000</v>
      </c>
      <c r="N1164" s="80">
        <f t="shared" si="166"/>
        <v>18000</v>
      </c>
      <c r="O1164" s="81">
        <v>45444</v>
      </c>
      <c r="P1164" s="75"/>
    </row>
    <row r="1165" spans="1:16" ht="25.5" x14ac:dyDescent="0.25">
      <c r="A1165" s="58">
        <v>984</v>
      </c>
      <c r="B1165" s="76" t="s">
        <v>1785</v>
      </c>
      <c r="C1165" s="76" t="s">
        <v>1782</v>
      </c>
      <c r="D1165" s="206" t="s">
        <v>122</v>
      </c>
      <c r="E1165" s="209" t="s">
        <v>1783</v>
      </c>
      <c r="F1165" s="210">
        <v>10000</v>
      </c>
      <c r="G1165" s="76" t="s">
        <v>1785</v>
      </c>
      <c r="H1165" s="211">
        <v>10</v>
      </c>
      <c r="I1165" s="212">
        <v>1000</v>
      </c>
      <c r="J1165" s="210">
        <v>10000</v>
      </c>
      <c r="K1165" s="99">
        <v>0</v>
      </c>
      <c r="L1165" s="99">
        <v>0</v>
      </c>
      <c r="M1165" s="213">
        <v>10000</v>
      </c>
      <c r="N1165" s="80">
        <f t="shared" si="166"/>
        <v>10000</v>
      </c>
      <c r="O1165" s="81">
        <v>45444</v>
      </c>
      <c r="P1165" s="75"/>
    </row>
    <row r="1166" spans="1:16" ht="25.5" x14ac:dyDescent="0.25">
      <c r="A1166" s="58">
        <v>985</v>
      </c>
      <c r="B1166" s="76" t="s">
        <v>824</v>
      </c>
      <c r="C1166" s="76" t="s">
        <v>1782</v>
      </c>
      <c r="D1166" s="206" t="s">
        <v>122</v>
      </c>
      <c r="E1166" s="209" t="s">
        <v>1783</v>
      </c>
      <c r="F1166" s="210">
        <v>10000</v>
      </c>
      <c r="G1166" s="76" t="s">
        <v>824</v>
      </c>
      <c r="H1166" s="211">
        <v>10</v>
      </c>
      <c r="I1166" s="212">
        <v>1000</v>
      </c>
      <c r="J1166" s="210">
        <v>10000</v>
      </c>
      <c r="K1166" s="99">
        <v>0</v>
      </c>
      <c r="L1166" s="99">
        <v>0</v>
      </c>
      <c r="M1166" s="213">
        <v>10000</v>
      </c>
      <c r="N1166" s="80">
        <f t="shared" si="166"/>
        <v>10000</v>
      </c>
      <c r="O1166" s="81">
        <v>45444</v>
      </c>
      <c r="P1166" s="75"/>
    </row>
    <row r="1167" spans="1:16" ht="25.5" x14ac:dyDescent="0.25">
      <c r="A1167" s="58">
        <v>986</v>
      </c>
      <c r="B1167" s="76" t="s">
        <v>759</v>
      </c>
      <c r="C1167" s="76" t="s">
        <v>1782</v>
      </c>
      <c r="D1167" s="206" t="s">
        <v>122</v>
      </c>
      <c r="E1167" s="209" t="s">
        <v>1783</v>
      </c>
      <c r="F1167" s="210">
        <v>10000</v>
      </c>
      <c r="G1167" s="76" t="s">
        <v>759</v>
      </c>
      <c r="H1167" s="211">
        <v>10</v>
      </c>
      <c r="I1167" s="212">
        <v>1000</v>
      </c>
      <c r="J1167" s="210">
        <v>10000</v>
      </c>
      <c r="K1167" s="99">
        <v>0</v>
      </c>
      <c r="L1167" s="99">
        <v>0</v>
      </c>
      <c r="M1167" s="213">
        <v>10000</v>
      </c>
      <c r="N1167" s="80">
        <f t="shared" si="166"/>
        <v>10000</v>
      </c>
      <c r="O1167" s="81">
        <v>45444</v>
      </c>
      <c r="P1167" s="75"/>
    </row>
    <row r="1168" spans="1:16" ht="25.5" x14ac:dyDescent="0.25">
      <c r="A1168" s="58">
        <v>987</v>
      </c>
      <c r="B1168" s="76" t="s">
        <v>817</v>
      </c>
      <c r="C1168" s="76" t="s">
        <v>1782</v>
      </c>
      <c r="D1168" s="206" t="s">
        <v>122</v>
      </c>
      <c r="E1168" s="209" t="s">
        <v>1783</v>
      </c>
      <c r="F1168" s="210">
        <v>10000</v>
      </c>
      <c r="G1168" s="76" t="s">
        <v>817</v>
      </c>
      <c r="H1168" s="211">
        <v>10</v>
      </c>
      <c r="I1168" s="212">
        <v>1000</v>
      </c>
      <c r="J1168" s="210">
        <v>10000</v>
      </c>
      <c r="K1168" s="99">
        <v>0</v>
      </c>
      <c r="L1168" s="99">
        <v>0</v>
      </c>
      <c r="M1168" s="213">
        <v>10000</v>
      </c>
      <c r="N1168" s="80">
        <f t="shared" si="166"/>
        <v>10000</v>
      </c>
      <c r="O1168" s="81">
        <v>45444</v>
      </c>
      <c r="P1168" s="75"/>
    </row>
    <row r="1169" spans="1:16" ht="25.5" x14ac:dyDescent="0.25">
      <c r="A1169" s="58">
        <v>988</v>
      </c>
      <c r="B1169" s="76" t="s">
        <v>764</v>
      </c>
      <c r="C1169" s="76" t="s">
        <v>1782</v>
      </c>
      <c r="D1169" s="206" t="s">
        <v>122</v>
      </c>
      <c r="E1169" s="209" t="s">
        <v>1783</v>
      </c>
      <c r="F1169" s="210">
        <v>10000</v>
      </c>
      <c r="G1169" s="76" t="s">
        <v>764</v>
      </c>
      <c r="H1169" s="211">
        <v>10</v>
      </c>
      <c r="I1169" s="212">
        <v>1000</v>
      </c>
      <c r="J1169" s="210">
        <v>10000</v>
      </c>
      <c r="K1169" s="99">
        <v>0</v>
      </c>
      <c r="L1169" s="99">
        <v>0</v>
      </c>
      <c r="M1169" s="213">
        <v>10000</v>
      </c>
      <c r="N1169" s="80">
        <f t="shared" si="166"/>
        <v>10000</v>
      </c>
      <c r="O1169" s="81">
        <v>45444</v>
      </c>
      <c r="P1169" s="75"/>
    </row>
    <row r="1170" spans="1:16" ht="25.5" x14ac:dyDescent="0.25">
      <c r="A1170" s="58">
        <v>989</v>
      </c>
      <c r="B1170" s="76" t="s">
        <v>825</v>
      </c>
      <c r="C1170" s="76" t="s">
        <v>1782</v>
      </c>
      <c r="D1170" s="206" t="s">
        <v>122</v>
      </c>
      <c r="E1170" s="209" t="s">
        <v>1783</v>
      </c>
      <c r="F1170" s="210">
        <v>10000</v>
      </c>
      <c r="G1170" s="76" t="s">
        <v>825</v>
      </c>
      <c r="H1170" s="211">
        <v>10</v>
      </c>
      <c r="I1170" s="212">
        <v>1000</v>
      </c>
      <c r="J1170" s="210">
        <v>10000</v>
      </c>
      <c r="K1170" s="99">
        <v>0</v>
      </c>
      <c r="L1170" s="99">
        <v>0</v>
      </c>
      <c r="M1170" s="213">
        <v>10000</v>
      </c>
      <c r="N1170" s="80">
        <f t="shared" si="166"/>
        <v>10000</v>
      </c>
      <c r="O1170" s="81">
        <v>45444</v>
      </c>
      <c r="P1170" s="75"/>
    </row>
    <row r="1171" spans="1:16" ht="25.5" x14ac:dyDescent="0.25">
      <c r="A1171" s="58">
        <v>990</v>
      </c>
      <c r="B1171" s="76" t="s">
        <v>1786</v>
      </c>
      <c r="C1171" s="76" t="s">
        <v>1782</v>
      </c>
      <c r="D1171" s="206" t="s">
        <v>122</v>
      </c>
      <c r="E1171" s="209" t="s">
        <v>1783</v>
      </c>
      <c r="F1171" s="210">
        <v>18000</v>
      </c>
      <c r="G1171" s="76" t="s">
        <v>1786</v>
      </c>
      <c r="H1171" s="211">
        <v>18</v>
      </c>
      <c r="I1171" s="212">
        <v>1000</v>
      </c>
      <c r="J1171" s="210">
        <v>18000</v>
      </c>
      <c r="K1171" s="99">
        <v>0</v>
      </c>
      <c r="L1171" s="99">
        <v>0</v>
      </c>
      <c r="M1171" s="213">
        <v>18000</v>
      </c>
      <c r="N1171" s="80">
        <f t="shared" si="166"/>
        <v>18000</v>
      </c>
      <c r="O1171" s="81">
        <v>45444</v>
      </c>
      <c r="P1171" s="75"/>
    </row>
    <row r="1172" spans="1:16" ht="25.5" x14ac:dyDescent="0.25">
      <c r="A1172" s="58">
        <v>991</v>
      </c>
      <c r="B1172" s="76" t="s">
        <v>816</v>
      </c>
      <c r="C1172" s="76" t="s">
        <v>1782</v>
      </c>
      <c r="D1172" s="206" t="s">
        <v>122</v>
      </c>
      <c r="E1172" s="209" t="s">
        <v>1783</v>
      </c>
      <c r="F1172" s="210">
        <v>10000</v>
      </c>
      <c r="G1172" s="76" t="s">
        <v>816</v>
      </c>
      <c r="H1172" s="211">
        <v>10</v>
      </c>
      <c r="I1172" s="212">
        <v>1000</v>
      </c>
      <c r="J1172" s="210">
        <v>10000</v>
      </c>
      <c r="K1172" s="99">
        <v>0</v>
      </c>
      <c r="L1172" s="99">
        <v>0</v>
      </c>
      <c r="M1172" s="213">
        <v>10000</v>
      </c>
      <c r="N1172" s="80">
        <f t="shared" si="166"/>
        <v>10000</v>
      </c>
      <c r="O1172" s="81">
        <v>45444</v>
      </c>
      <c r="P1172" s="75"/>
    </row>
    <row r="1173" spans="1:16" ht="25.5" x14ac:dyDescent="0.25">
      <c r="A1173" s="58">
        <v>992</v>
      </c>
      <c r="B1173" s="76" t="s">
        <v>812</v>
      </c>
      <c r="C1173" s="76" t="s">
        <v>1782</v>
      </c>
      <c r="D1173" s="206" t="s">
        <v>122</v>
      </c>
      <c r="E1173" s="209" t="s">
        <v>1783</v>
      </c>
      <c r="F1173" s="210">
        <v>10000</v>
      </c>
      <c r="G1173" s="76" t="s">
        <v>812</v>
      </c>
      <c r="H1173" s="211">
        <v>10</v>
      </c>
      <c r="I1173" s="212">
        <v>1000</v>
      </c>
      <c r="J1173" s="210">
        <v>10000</v>
      </c>
      <c r="K1173" s="99">
        <v>0</v>
      </c>
      <c r="L1173" s="99">
        <v>0</v>
      </c>
      <c r="M1173" s="213">
        <v>10000</v>
      </c>
      <c r="N1173" s="80">
        <f t="shared" si="166"/>
        <v>10000</v>
      </c>
      <c r="O1173" s="81">
        <v>45444</v>
      </c>
      <c r="P1173" s="75"/>
    </row>
    <row r="1174" spans="1:16" ht="25.5" x14ac:dyDescent="0.25">
      <c r="A1174" s="58">
        <v>993</v>
      </c>
      <c r="B1174" s="76" t="s">
        <v>1787</v>
      </c>
      <c r="C1174" s="76" t="s">
        <v>1782</v>
      </c>
      <c r="D1174" s="206" t="s">
        <v>122</v>
      </c>
      <c r="E1174" s="209" t="s">
        <v>1783</v>
      </c>
      <c r="F1174" s="210">
        <v>2000</v>
      </c>
      <c r="G1174" s="76" t="s">
        <v>1787</v>
      </c>
      <c r="H1174" s="211">
        <v>2</v>
      </c>
      <c r="I1174" s="212">
        <v>1000</v>
      </c>
      <c r="J1174" s="210">
        <v>2000</v>
      </c>
      <c r="K1174" s="99">
        <v>0</v>
      </c>
      <c r="L1174" s="99">
        <v>0</v>
      </c>
      <c r="M1174" s="213">
        <v>2000</v>
      </c>
      <c r="N1174" s="80">
        <f t="shared" si="166"/>
        <v>2000</v>
      </c>
      <c r="O1174" s="81">
        <v>45444</v>
      </c>
      <c r="P1174" s="75"/>
    </row>
    <row r="1175" spans="1:16" ht="25.5" x14ac:dyDescent="0.25">
      <c r="A1175" s="58">
        <v>994</v>
      </c>
      <c r="B1175" s="76" t="s">
        <v>758</v>
      </c>
      <c r="C1175" s="76" t="s">
        <v>1782</v>
      </c>
      <c r="D1175" s="206" t="s">
        <v>122</v>
      </c>
      <c r="E1175" s="209" t="s">
        <v>1783</v>
      </c>
      <c r="F1175" s="210">
        <v>18000</v>
      </c>
      <c r="G1175" s="76" t="s">
        <v>758</v>
      </c>
      <c r="H1175" s="211">
        <v>18</v>
      </c>
      <c r="I1175" s="212">
        <v>1000</v>
      </c>
      <c r="J1175" s="210">
        <v>18000</v>
      </c>
      <c r="K1175" s="99">
        <v>0</v>
      </c>
      <c r="L1175" s="99">
        <v>0</v>
      </c>
      <c r="M1175" s="213">
        <v>18000</v>
      </c>
      <c r="N1175" s="80">
        <f t="shared" si="166"/>
        <v>18000</v>
      </c>
      <c r="O1175" s="81">
        <v>45444</v>
      </c>
      <c r="P1175" s="75"/>
    </row>
    <row r="1176" spans="1:16" ht="25.5" x14ac:dyDescent="0.25">
      <c r="A1176" s="58">
        <v>995</v>
      </c>
      <c r="B1176" s="76" t="s">
        <v>1788</v>
      </c>
      <c r="C1176" s="76" t="s">
        <v>1782</v>
      </c>
      <c r="D1176" s="206" t="s">
        <v>122</v>
      </c>
      <c r="E1176" s="209" t="s">
        <v>1783</v>
      </c>
      <c r="F1176" s="210">
        <v>3000</v>
      </c>
      <c r="G1176" s="76" t="s">
        <v>1788</v>
      </c>
      <c r="H1176" s="211">
        <v>3</v>
      </c>
      <c r="I1176" s="212">
        <v>1000</v>
      </c>
      <c r="J1176" s="210">
        <v>3000</v>
      </c>
      <c r="K1176" s="99">
        <v>0</v>
      </c>
      <c r="L1176" s="99">
        <v>0</v>
      </c>
      <c r="M1176" s="213">
        <v>3000</v>
      </c>
      <c r="N1176" s="80">
        <f t="shared" si="166"/>
        <v>3000</v>
      </c>
      <c r="O1176" s="81">
        <v>45444</v>
      </c>
      <c r="P1176" s="75"/>
    </row>
    <row r="1177" spans="1:16" ht="25.5" x14ac:dyDescent="0.25">
      <c r="A1177" s="58">
        <v>996</v>
      </c>
      <c r="B1177" s="76" t="s">
        <v>1789</v>
      </c>
      <c r="C1177" s="76" t="s">
        <v>1782</v>
      </c>
      <c r="D1177" s="206" t="s">
        <v>122</v>
      </c>
      <c r="E1177" s="209" t="s">
        <v>1783</v>
      </c>
      <c r="F1177" s="210">
        <v>3000</v>
      </c>
      <c r="G1177" s="76" t="s">
        <v>1789</v>
      </c>
      <c r="H1177" s="211">
        <v>3</v>
      </c>
      <c r="I1177" s="212">
        <v>1000</v>
      </c>
      <c r="J1177" s="210">
        <v>3000</v>
      </c>
      <c r="K1177" s="99">
        <v>0</v>
      </c>
      <c r="L1177" s="99">
        <v>0</v>
      </c>
      <c r="M1177" s="213">
        <v>3000</v>
      </c>
      <c r="N1177" s="80">
        <f t="shared" si="166"/>
        <v>3000</v>
      </c>
      <c r="O1177" s="81">
        <v>45444</v>
      </c>
      <c r="P1177" s="75"/>
    </row>
    <row r="1178" spans="1:16" ht="25.5" x14ac:dyDescent="0.25">
      <c r="A1178" s="58">
        <v>997</v>
      </c>
      <c r="B1178" s="76" t="s">
        <v>1790</v>
      </c>
      <c r="C1178" s="76" t="s">
        <v>1782</v>
      </c>
      <c r="D1178" s="206" t="s">
        <v>122</v>
      </c>
      <c r="E1178" s="209" t="s">
        <v>1783</v>
      </c>
      <c r="F1178" s="210">
        <v>2000</v>
      </c>
      <c r="G1178" s="76" t="s">
        <v>1790</v>
      </c>
      <c r="H1178" s="211">
        <v>2</v>
      </c>
      <c r="I1178" s="212">
        <v>1000</v>
      </c>
      <c r="J1178" s="210">
        <v>2000</v>
      </c>
      <c r="K1178" s="99">
        <v>0</v>
      </c>
      <c r="L1178" s="99">
        <v>0</v>
      </c>
      <c r="M1178" s="213">
        <v>2000</v>
      </c>
      <c r="N1178" s="80">
        <f t="shared" si="166"/>
        <v>2000</v>
      </c>
      <c r="O1178" s="81">
        <v>45444</v>
      </c>
      <c r="P1178" s="75"/>
    </row>
    <row r="1179" spans="1:16" ht="25.5" x14ac:dyDescent="0.25">
      <c r="A1179" s="58">
        <v>998</v>
      </c>
      <c r="B1179" s="76" t="s">
        <v>818</v>
      </c>
      <c r="C1179" s="76" t="s">
        <v>1782</v>
      </c>
      <c r="D1179" s="206" t="s">
        <v>122</v>
      </c>
      <c r="E1179" s="209" t="s">
        <v>1783</v>
      </c>
      <c r="F1179" s="210">
        <v>2000</v>
      </c>
      <c r="G1179" s="76" t="s">
        <v>818</v>
      </c>
      <c r="H1179" s="211">
        <v>2</v>
      </c>
      <c r="I1179" s="212">
        <v>1000</v>
      </c>
      <c r="J1179" s="210">
        <v>2000</v>
      </c>
      <c r="K1179" s="99">
        <v>0</v>
      </c>
      <c r="L1179" s="99">
        <v>0</v>
      </c>
      <c r="M1179" s="213">
        <v>2000</v>
      </c>
      <c r="N1179" s="80">
        <f t="shared" si="166"/>
        <v>2000</v>
      </c>
      <c r="O1179" s="81">
        <v>45444</v>
      </c>
      <c r="P1179" s="75"/>
    </row>
    <row r="1180" spans="1:16" ht="25.5" x14ac:dyDescent="0.25">
      <c r="A1180" s="58">
        <v>999</v>
      </c>
      <c r="B1180" s="76" t="s">
        <v>1791</v>
      </c>
      <c r="C1180" s="76" t="s">
        <v>1782</v>
      </c>
      <c r="D1180" s="206" t="s">
        <v>122</v>
      </c>
      <c r="E1180" s="209" t="s">
        <v>1783</v>
      </c>
      <c r="F1180" s="210">
        <v>2000</v>
      </c>
      <c r="G1180" s="76" t="s">
        <v>1791</v>
      </c>
      <c r="H1180" s="211">
        <v>2</v>
      </c>
      <c r="I1180" s="212">
        <v>1000</v>
      </c>
      <c r="J1180" s="210">
        <v>2000</v>
      </c>
      <c r="K1180" s="99">
        <v>0</v>
      </c>
      <c r="L1180" s="99">
        <v>0</v>
      </c>
      <c r="M1180" s="213">
        <v>2000</v>
      </c>
      <c r="N1180" s="80">
        <f t="shared" si="166"/>
        <v>2000</v>
      </c>
      <c r="O1180" s="81">
        <v>45444</v>
      </c>
      <c r="P1180" s="75"/>
    </row>
    <row r="1181" spans="1:16" ht="25.5" x14ac:dyDescent="0.25">
      <c r="A1181" s="58">
        <v>1000</v>
      </c>
      <c r="B1181" s="98" t="s">
        <v>1792</v>
      </c>
      <c r="C1181" s="76" t="s">
        <v>1782</v>
      </c>
      <c r="D1181" s="206" t="s">
        <v>122</v>
      </c>
      <c r="E1181" s="209" t="s">
        <v>1783</v>
      </c>
      <c r="F1181" s="210">
        <v>3000</v>
      </c>
      <c r="G1181" s="98" t="s">
        <v>1792</v>
      </c>
      <c r="H1181" s="211">
        <v>3</v>
      </c>
      <c r="I1181" s="212">
        <v>1000</v>
      </c>
      <c r="J1181" s="210">
        <v>3000</v>
      </c>
      <c r="K1181" s="99">
        <v>0</v>
      </c>
      <c r="L1181" s="99">
        <v>0</v>
      </c>
      <c r="M1181" s="213">
        <v>3000</v>
      </c>
      <c r="N1181" s="80">
        <f t="shared" si="166"/>
        <v>3000</v>
      </c>
      <c r="O1181" s="81">
        <v>45444</v>
      </c>
      <c r="P1181" s="75"/>
    </row>
    <row r="1182" spans="1:16" ht="25.5" x14ac:dyDescent="0.25">
      <c r="A1182" s="58">
        <v>1001</v>
      </c>
      <c r="B1182" s="98" t="s">
        <v>1793</v>
      </c>
      <c r="C1182" s="76" t="s">
        <v>1782</v>
      </c>
      <c r="D1182" s="206" t="s">
        <v>122</v>
      </c>
      <c r="E1182" s="209" t="s">
        <v>1783</v>
      </c>
      <c r="F1182" s="210">
        <v>3000</v>
      </c>
      <c r="G1182" s="98" t="s">
        <v>1793</v>
      </c>
      <c r="H1182" s="211">
        <v>3</v>
      </c>
      <c r="I1182" s="212">
        <v>1000</v>
      </c>
      <c r="J1182" s="210">
        <v>3000</v>
      </c>
      <c r="K1182" s="99">
        <v>0</v>
      </c>
      <c r="L1182" s="99">
        <v>0</v>
      </c>
      <c r="M1182" s="213">
        <v>3000</v>
      </c>
      <c r="N1182" s="80">
        <f t="shared" si="166"/>
        <v>3000</v>
      </c>
      <c r="O1182" s="81">
        <v>45444</v>
      </c>
      <c r="P1182" s="75"/>
    </row>
    <row r="1183" spans="1:16" ht="38.25" x14ac:dyDescent="0.25">
      <c r="A1183" s="58">
        <v>1002</v>
      </c>
      <c r="B1183" s="98" t="s">
        <v>1794</v>
      </c>
      <c r="C1183" s="76" t="s">
        <v>1782</v>
      </c>
      <c r="D1183" s="206" t="s">
        <v>122</v>
      </c>
      <c r="E1183" s="209" t="s">
        <v>1783</v>
      </c>
      <c r="F1183" s="210">
        <v>3000</v>
      </c>
      <c r="G1183" s="98" t="s">
        <v>1794</v>
      </c>
      <c r="H1183" s="211">
        <v>3</v>
      </c>
      <c r="I1183" s="212">
        <v>1000</v>
      </c>
      <c r="J1183" s="210">
        <v>3000</v>
      </c>
      <c r="K1183" s="99">
        <v>0</v>
      </c>
      <c r="L1183" s="99">
        <v>0</v>
      </c>
      <c r="M1183" s="213">
        <v>3000</v>
      </c>
      <c r="N1183" s="80">
        <f t="shared" si="166"/>
        <v>3000</v>
      </c>
      <c r="O1183" s="81">
        <v>45444</v>
      </c>
      <c r="P1183" s="75"/>
    </row>
    <row r="1184" spans="1:16" ht="38.25" x14ac:dyDescent="0.25">
      <c r="A1184" s="58">
        <v>1003</v>
      </c>
      <c r="B1184" s="98" t="s">
        <v>1795</v>
      </c>
      <c r="C1184" s="76" t="s">
        <v>1782</v>
      </c>
      <c r="D1184" s="206" t="s">
        <v>122</v>
      </c>
      <c r="E1184" s="209" t="s">
        <v>1783</v>
      </c>
      <c r="F1184" s="210">
        <v>2000</v>
      </c>
      <c r="G1184" s="98" t="s">
        <v>1795</v>
      </c>
      <c r="H1184" s="211">
        <v>2</v>
      </c>
      <c r="I1184" s="212">
        <v>1000</v>
      </c>
      <c r="J1184" s="210">
        <v>2000</v>
      </c>
      <c r="K1184" s="99">
        <v>0</v>
      </c>
      <c r="L1184" s="99">
        <v>0</v>
      </c>
      <c r="M1184" s="213">
        <v>2000</v>
      </c>
      <c r="N1184" s="80">
        <f t="shared" si="166"/>
        <v>2000</v>
      </c>
      <c r="O1184" s="81">
        <v>45444</v>
      </c>
      <c r="P1184" s="75"/>
    </row>
    <row r="1185" spans="1:16" ht="25.5" x14ac:dyDescent="0.25">
      <c r="A1185" s="58">
        <v>1004</v>
      </c>
      <c r="B1185" s="98" t="s">
        <v>1796</v>
      </c>
      <c r="C1185" s="76" t="s">
        <v>1782</v>
      </c>
      <c r="D1185" s="206" t="s">
        <v>122</v>
      </c>
      <c r="E1185" s="209" t="s">
        <v>1783</v>
      </c>
      <c r="F1185" s="210">
        <v>10000</v>
      </c>
      <c r="G1185" s="98" t="s">
        <v>1796</v>
      </c>
      <c r="H1185" s="211">
        <v>10</v>
      </c>
      <c r="I1185" s="212">
        <v>1000</v>
      </c>
      <c r="J1185" s="210">
        <v>10000</v>
      </c>
      <c r="K1185" s="99">
        <v>0</v>
      </c>
      <c r="L1185" s="99">
        <v>0</v>
      </c>
      <c r="M1185" s="213">
        <v>10000</v>
      </c>
      <c r="N1185" s="80">
        <f t="shared" si="166"/>
        <v>10000</v>
      </c>
      <c r="O1185" s="81">
        <v>45444</v>
      </c>
      <c r="P1185" s="75"/>
    </row>
    <row r="1186" spans="1:16" ht="25.5" x14ac:dyDescent="0.25">
      <c r="A1186" s="58">
        <v>1005</v>
      </c>
      <c r="B1186" s="76" t="s">
        <v>1797</v>
      </c>
      <c r="C1186" s="76" t="s">
        <v>1782</v>
      </c>
      <c r="D1186" s="206" t="s">
        <v>122</v>
      </c>
      <c r="E1186" s="209" t="s">
        <v>1783</v>
      </c>
      <c r="F1186" s="210">
        <v>10000</v>
      </c>
      <c r="G1186" s="76" t="s">
        <v>1797</v>
      </c>
      <c r="H1186" s="211">
        <v>10</v>
      </c>
      <c r="I1186" s="212">
        <v>1000</v>
      </c>
      <c r="J1186" s="210">
        <v>10000</v>
      </c>
      <c r="K1186" s="99">
        <v>0</v>
      </c>
      <c r="L1186" s="99">
        <v>0</v>
      </c>
      <c r="M1186" s="213">
        <v>10000</v>
      </c>
      <c r="N1186" s="80">
        <f t="shared" si="166"/>
        <v>10000</v>
      </c>
      <c r="O1186" s="81">
        <v>45444</v>
      </c>
      <c r="P1186" s="75"/>
    </row>
    <row r="1187" spans="1:16" ht="25.5" x14ac:dyDescent="0.25">
      <c r="A1187" s="58">
        <v>1006</v>
      </c>
      <c r="B1187" s="205" t="s">
        <v>810</v>
      </c>
      <c r="C1187" s="76" t="s">
        <v>1782</v>
      </c>
      <c r="D1187" s="206" t="s">
        <v>122</v>
      </c>
      <c r="E1187" s="209" t="s">
        <v>1783</v>
      </c>
      <c r="F1187" s="214">
        <v>8000</v>
      </c>
      <c r="G1187" s="205" t="s">
        <v>810</v>
      </c>
      <c r="H1187" s="145">
        <v>8</v>
      </c>
      <c r="I1187" s="212">
        <v>1000</v>
      </c>
      <c r="J1187" s="215">
        <v>8000</v>
      </c>
      <c r="K1187" s="99">
        <v>0</v>
      </c>
      <c r="L1187" s="99">
        <v>0</v>
      </c>
      <c r="M1187" s="216">
        <v>8000</v>
      </c>
      <c r="N1187" s="80">
        <f t="shared" si="166"/>
        <v>8000</v>
      </c>
      <c r="O1187" s="81">
        <v>45444</v>
      </c>
      <c r="P1187" s="75"/>
    </row>
    <row r="1188" spans="1:16" ht="25.5" x14ac:dyDescent="0.25">
      <c r="A1188" s="58">
        <v>1007</v>
      </c>
      <c r="B1188" s="205" t="s">
        <v>1798</v>
      </c>
      <c r="C1188" s="76" t="s">
        <v>1782</v>
      </c>
      <c r="D1188" s="206" t="s">
        <v>122</v>
      </c>
      <c r="E1188" s="209" t="s">
        <v>1783</v>
      </c>
      <c r="F1188" s="214">
        <v>8000</v>
      </c>
      <c r="G1188" s="205" t="s">
        <v>1798</v>
      </c>
      <c r="H1188" s="145">
        <v>8</v>
      </c>
      <c r="I1188" s="212">
        <v>1000</v>
      </c>
      <c r="J1188" s="215">
        <v>8000</v>
      </c>
      <c r="K1188" s="99">
        <v>0</v>
      </c>
      <c r="L1188" s="99">
        <v>0</v>
      </c>
      <c r="M1188" s="216">
        <v>8000</v>
      </c>
      <c r="N1188" s="80">
        <f t="shared" si="166"/>
        <v>8000</v>
      </c>
      <c r="O1188" s="81">
        <v>45444</v>
      </c>
      <c r="P1188" s="75"/>
    </row>
    <row r="1189" spans="1:16" ht="25.5" x14ac:dyDescent="0.25">
      <c r="A1189" s="58">
        <v>1008</v>
      </c>
      <c r="B1189" s="76" t="s">
        <v>1799</v>
      </c>
      <c r="C1189" s="76" t="s">
        <v>1800</v>
      </c>
      <c r="D1189" s="206" t="s">
        <v>122</v>
      </c>
      <c r="E1189" s="76" t="s">
        <v>1801</v>
      </c>
      <c r="F1189" s="207">
        <v>50000</v>
      </c>
      <c r="G1189" s="76" t="s">
        <v>1799</v>
      </c>
      <c r="H1189" s="145">
        <v>10</v>
      </c>
      <c r="I1189" s="99">
        <v>5000</v>
      </c>
      <c r="J1189" s="99">
        <v>50000</v>
      </c>
      <c r="K1189" s="99">
        <v>0</v>
      </c>
      <c r="L1189" s="99">
        <v>0</v>
      </c>
      <c r="M1189" s="79">
        <v>50000</v>
      </c>
      <c r="N1189" s="80">
        <f t="shared" si="166"/>
        <v>50000</v>
      </c>
      <c r="O1189" s="81">
        <v>45444</v>
      </c>
      <c r="P1189" s="75"/>
    </row>
    <row r="1190" spans="1:16" x14ac:dyDescent="0.25">
      <c r="A1190" s="58">
        <v>1009</v>
      </c>
      <c r="B1190" s="76" t="s">
        <v>1802</v>
      </c>
      <c r="C1190" s="76" t="s">
        <v>1800</v>
      </c>
      <c r="D1190" s="206" t="s">
        <v>122</v>
      </c>
      <c r="E1190" s="76" t="s">
        <v>1801</v>
      </c>
      <c r="F1190" s="207">
        <v>40000</v>
      </c>
      <c r="G1190" s="76" t="s">
        <v>1802</v>
      </c>
      <c r="H1190" s="145">
        <v>10</v>
      </c>
      <c r="I1190" s="99">
        <v>4000</v>
      </c>
      <c r="J1190" s="99">
        <v>40000</v>
      </c>
      <c r="K1190" s="99">
        <v>0</v>
      </c>
      <c r="L1190" s="99">
        <v>0</v>
      </c>
      <c r="M1190" s="79">
        <v>40000</v>
      </c>
      <c r="N1190" s="80">
        <f t="shared" si="166"/>
        <v>40000</v>
      </c>
      <c r="O1190" s="81">
        <v>45444</v>
      </c>
      <c r="P1190" s="75"/>
    </row>
    <row r="1191" spans="1:16" x14ac:dyDescent="0.25">
      <c r="A1191" s="58">
        <v>1010</v>
      </c>
      <c r="B1191" s="76" t="s">
        <v>298</v>
      </c>
      <c r="C1191" s="76" t="s">
        <v>1800</v>
      </c>
      <c r="D1191" s="206" t="s">
        <v>122</v>
      </c>
      <c r="E1191" s="76" t="s">
        <v>1801</v>
      </c>
      <c r="F1191" s="207">
        <v>40000</v>
      </c>
      <c r="G1191" s="76" t="s">
        <v>298</v>
      </c>
      <c r="H1191" s="145">
        <v>10</v>
      </c>
      <c r="I1191" s="99">
        <v>4000</v>
      </c>
      <c r="J1191" s="99">
        <v>40000</v>
      </c>
      <c r="K1191" s="99">
        <v>0</v>
      </c>
      <c r="L1191" s="99">
        <v>0</v>
      </c>
      <c r="M1191" s="79">
        <v>40000</v>
      </c>
      <c r="N1191" s="80">
        <f t="shared" si="166"/>
        <v>40000</v>
      </c>
      <c r="O1191" s="81">
        <v>45444</v>
      </c>
      <c r="P1191" s="75"/>
    </row>
    <row r="1192" spans="1:16" x14ac:dyDescent="0.25">
      <c r="A1192" s="58">
        <v>1011</v>
      </c>
      <c r="B1192" s="76" t="s">
        <v>1771</v>
      </c>
      <c r="C1192" s="76" t="s">
        <v>1800</v>
      </c>
      <c r="D1192" s="206" t="s">
        <v>122</v>
      </c>
      <c r="E1192" s="76" t="s">
        <v>1801</v>
      </c>
      <c r="F1192" s="207">
        <v>40000</v>
      </c>
      <c r="G1192" s="76" t="s">
        <v>1771</v>
      </c>
      <c r="H1192" s="145">
        <v>10</v>
      </c>
      <c r="I1192" s="99">
        <v>4000</v>
      </c>
      <c r="J1192" s="99">
        <v>40000</v>
      </c>
      <c r="K1192" s="99">
        <v>0</v>
      </c>
      <c r="L1192" s="99">
        <v>0</v>
      </c>
      <c r="M1192" s="79">
        <v>40000</v>
      </c>
      <c r="N1192" s="80">
        <f t="shared" si="166"/>
        <v>40000</v>
      </c>
      <c r="O1192" s="81">
        <v>45444</v>
      </c>
      <c r="P1192" s="75"/>
    </row>
    <row r="1193" spans="1:16" x14ac:dyDescent="0.25">
      <c r="A1193" s="58">
        <v>1012</v>
      </c>
      <c r="B1193" s="76" t="s">
        <v>1803</v>
      </c>
      <c r="C1193" s="76" t="s">
        <v>1800</v>
      </c>
      <c r="D1193" s="206" t="s">
        <v>122</v>
      </c>
      <c r="E1193" s="76" t="s">
        <v>1801</v>
      </c>
      <c r="F1193" s="207">
        <v>40000</v>
      </c>
      <c r="G1193" s="76" t="s">
        <v>1803</v>
      </c>
      <c r="H1193" s="145">
        <v>10</v>
      </c>
      <c r="I1193" s="99">
        <v>4000</v>
      </c>
      <c r="J1193" s="99">
        <v>40000</v>
      </c>
      <c r="K1193" s="99">
        <v>0</v>
      </c>
      <c r="L1193" s="99">
        <v>0</v>
      </c>
      <c r="M1193" s="79">
        <v>40000</v>
      </c>
      <c r="N1193" s="80">
        <f t="shared" si="166"/>
        <v>40000</v>
      </c>
      <c r="O1193" s="81">
        <v>45444</v>
      </c>
      <c r="P1193" s="75"/>
    </row>
    <row r="1194" spans="1:16" x14ac:dyDescent="0.25">
      <c r="A1194" s="58">
        <v>1013</v>
      </c>
      <c r="B1194" s="76" t="s">
        <v>1804</v>
      </c>
      <c r="C1194" s="76" t="s">
        <v>1800</v>
      </c>
      <c r="D1194" s="206" t="s">
        <v>122</v>
      </c>
      <c r="E1194" s="76" t="s">
        <v>1801</v>
      </c>
      <c r="F1194" s="207">
        <v>40000</v>
      </c>
      <c r="G1194" s="76" t="s">
        <v>1804</v>
      </c>
      <c r="H1194" s="145">
        <v>10</v>
      </c>
      <c r="I1194" s="99">
        <v>4000</v>
      </c>
      <c r="J1194" s="99">
        <v>40000</v>
      </c>
      <c r="K1194" s="99">
        <v>0</v>
      </c>
      <c r="L1194" s="99">
        <v>0</v>
      </c>
      <c r="M1194" s="79">
        <v>40000</v>
      </c>
      <c r="N1194" s="80">
        <f t="shared" si="166"/>
        <v>40000</v>
      </c>
      <c r="O1194" s="81">
        <v>45444</v>
      </c>
      <c r="P1194" s="75"/>
    </row>
    <row r="1195" spans="1:16" ht="25.5" x14ac:dyDescent="0.25">
      <c r="A1195" s="58">
        <v>1014</v>
      </c>
      <c r="B1195" s="76" t="s">
        <v>1805</v>
      </c>
      <c r="C1195" s="76" t="s">
        <v>1800</v>
      </c>
      <c r="D1195" s="206" t="s">
        <v>122</v>
      </c>
      <c r="E1195" s="76" t="s">
        <v>1801</v>
      </c>
      <c r="F1195" s="207">
        <v>14000</v>
      </c>
      <c r="G1195" s="76" t="s">
        <v>1805</v>
      </c>
      <c r="H1195" s="145">
        <v>7</v>
      </c>
      <c r="I1195" s="99">
        <v>2000</v>
      </c>
      <c r="J1195" s="99">
        <v>14000</v>
      </c>
      <c r="K1195" s="99">
        <v>0</v>
      </c>
      <c r="L1195" s="99">
        <v>0</v>
      </c>
      <c r="M1195" s="79">
        <v>14000</v>
      </c>
      <c r="N1195" s="80">
        <f t="shared" si="166"/>
        <v>14000</v>
      </c>
      <c r="O1195" s="81">
        <v>45444</v>
      </c>
      <c r="P1195" s="75"/>
    </row>
    <row r="1196" spans="1:16" x14ac:dyDescent="0.25">
      <c r="A1196" s="58">
        <v>1015</v>
      </c>
      <c r="B1196" s="76" t="s">
        <v>1806</v>
      </c>
      <c r="C1196" s="76" t="s">
        <v>1800</v>
      </c>
      <c r="D1196" s="206" t="s">
        <v>122</v>
      </c>
      <c r="E1196" s="76" t="s">
        <v>1801</v>
      </c>
      <c r="F1196" s="207">
        <v>14000</v>
      </c>
      <c r="G1196" s="76" t="s">
        <v>1806</v>
      </c>
      <c r="H1196" s="145">
        <v>7</v>
      </c>
      <c r="I1196" s="99">
        <v>2000</v>
      </c>
      <c r="J1196" s="99">
        <v>14000</v>
      </c>
      <c r="K1196" s="99">
        <v>0</v>
      </c>
      <c r="L1196" s="99">
        <v>0</v>
      </c>
      <c r="M1196" s="79">
        <v>14000</v>
      </c>
      <c r="N1196" s="80">
        <f t="shared" si="166"/>
        <v>14000</v>
      </c>
      <c r="O1196" s="81">
        <v>45444</v>
      </c>
      <c r="P1196" s="75"/>
    </row>
    <row r="1197" spans="1:16" x14ac:dyDescent="0.25">
      <c r="A1197" s="58">
        <v>1016</v>
      </c>
      <c r="B1197" s="76" t="s">
        <v>1807</v>
      </c>
      <c r="C1197" s="76" t="s">
        <v>1800</v>
      </c>
      <c r="D1197" s="206" t="s">
        <v>122</v>
      </c>
      <c r="E1197" s="76" t="s">
        <v>1801</v>
      </c>
      <c r="F1197" s="207">
        <v>14000</v>
      </c>
      <c r="G1197" s="76" t="s">
        <v>1807</v>
      </c>
      <c r="H1197" s="145">
        <v>7</v>
      </c>
      <c r="I1197" s="99">
        <v>2000</v>
      </c>
      <c r="J1197" s="99">
        <v>14000</v>
      </c>
      <c r="K1197" s="99">
        <v>0</v>
      </c>
      <c r="L1197" s="99">
        <v>0</v>
      </c>
      <c r="M1197" s="79">
        <v>14000</v>
      </c>
      <c r="N1197" s="80">
        <f t="shared" si="166"/>
        <v>14000</v>
      </c>
      <c r="O1197" s="81">
        <v>45444</v>
      </c>
      <c r="P1197" s="75"/>
    </row>
    <row r="1198" spans="1:16" x14ac:dyDescent="0.25">
      <c r="A1198" s="58">
        <v>1017</v>
      </c>
      <c r="B1198" s="76" t="s">
        <v>1808</v>
      </c>
      <c r="C1198" s="76" t="s">
        <v>1809</v>
      </c>
      <c r="D1198" s="206" t="s">
        <v>176</v>
      </c>
      <c r="E1198" s="76" t="s">
        <v>1810</v>
      </c>
      <c r="F1198" s="207">
        <v>84000</v>
      </c>
      <c r="G1198" s="76" t="s">
        <v>1808</v>
      </c>
      <c r="H1198" s="207">
        <v>5</v>
      </c>
      <c r="I1198" s="99">
        <v>16800</v>
      </c>
      <c r="J1198" s="99">
        <v>84000</v>
      </c>
      <c r="K1198" s="99">
        <v>0</v>
      </c>
      <c r="L1198" s="99">
        <v>0</v>
      </c>
      <c r="M1198" s="213">
        <v>84000</v>
      </c>
      <c r="N1198" s="80">
        <f t="shared" si="166"/>
        <v>84000</v>
      </c>
      <c r="O1198" s="81">
        <v>45444</v>
      </c>
      <c r="P1198" s="75"/>
    </row>
    <row r="1199" spans="1:16" x14ac:dyDescent="0.25">
      <c r="A1199" s="58">
        <v>1018</v>
      </c>
      <c r="B1199" s="205" t="s">
        <v>1811</v>
      </c>
      <c r="C1199" s="76" t="s">
        <v>1812</v>
      </c>
      <c r="D1199" s="206" t="s">
        <v>1813</v>
      </c>
      <c r="E1199" s="76" t="s">
        <v>1814</v>
      </c>
      <c r="F1199" s="210" t="s">
        <v>1815</v>
      </c>
      <c r="G1199" s="205" t="s">
        <v>1811</v>
      </c>
      <c r="H1199" s="217">
        <v>9</v>
      </c>
      <c r="I1199" s="218" t="s">
        <v>1816</v>
      </c>
      <c r="J1199" s="79">
        <f>162953</f>
        <v>162953</v>
      </c>
      <c r="K1199" s="99">
        <v>0</v>
      </c>
      <c r="L1199" s="99">
        <v>0</v>
      </c>
      <c r="M1199" s="213">
        <v>162953</v>
      </c>
      <c r="N1199" s="80">
        <f t="shared" si="166"/>
        <v>162953</v>
      </c>
      <c r="O1199" s="81">
        <v>45444</v>
      </c>
      <c r="P1199" s="75"/>
    </row>
    <row r="1200" spans="1:16" x14ac:dyDescent="0.25">
      <c r="A1200" s="58">
        <v>1019</v>
      </c>
      <c r="B1200" s="58" t="s">
        <v>1817</v>
      </c>
      <c r="C1200" s="76" t="s">
        <v>1812</v>
      </c>
      <c r="D1200" s="206" t="s">
        <v>1813</v>
      </c>
      <c r="E1200" s="76" t="s">
        <v>1814</v>
      </c>
      <c r="F1200" s="207">
        <v>62489</v>
      </c>
      <c r="G1200" s="58" t="s">
        <v>1817</v>
      </c>
      <c r="H1200" s="145">
        <v>9</v>
      </c>
      <c r="I1200" s="99">
        <v>6943</v>
      </c>
      <c r="J1200" s="99">
        <v>62489</v>
      </c>
      <c r="K1200" s="99">
        <v>0</v>
      </c>
      <c r="L1200" s="99">
        <v>0</v>
      </c>
      <c r="M1200" s="208">
        <v>62489</v>
      </c>
      <c r="N1200" s="80">
        <f t="shared" si="166"/>
        <v>62489</v>
      </c>
      <c r="O1200" s="81">
        <v>45444</v>
      </c>
      <c r="P1200" s="75"/>
    </row>
    <row r="1201" spans="1:16" ht="25.5" x14ac:dyDescent="0.25">
      <c r="A1201" s="58">
        <v>1020</v>
      </c>
      <c r="B1201" s="205" t="s">
        <v>1818</v>
      </c>
      <c r="C1201" s="76" t="s">
        <v>1812</v>
      </c>
      <c r="D1201" s="206" t="s">
        <v>1813</v>
      </c>
      <c r="E1201" s="76" t="s">
        <v>1814</v>
      </c>
      <c r="F1201" s="207">
        <v>62489</v>
      </c>
      <c r="G1201" s="205" t="s">
        <v>1818</v>
      </c>
      <c r="H1201" s="145">
        <v>9</v>
      </c>
      <c r="I1201" s="99">
        <v>6943</v>
      </c>
      <c r="J1201" s="99">
        <v>62489</v>
      </c>
      <c r="K1201" s="99">
        <v>0</v>
      </c>
      <c r="L1201" s="99">
        <v>0</v>
      </c>
      <c r="M1201" s="208">
        <v>62489</v>
      </c>
      <c r="N1201" s="80">
        <f t="shared" si="166"/>
        <v>62489</v>
      </c>
      <c r="O1201" s="81">
        <v>45444</v>
      </c>
      <c r="P1201" s="75"/>
    </row>
    <row r="1202" spans="1:16" ht="25.5" x14ac:dyDescent="0.25">
      <c r="A1202" s="58">
        <v>1021</v>
      </c>
      <c r="B1202" s="205" t="s">
        <v>1819</v>
      </c>
      <c r="C1202" s="76" t="s">
        <v>1820</v>
      </c>
      <c r="D1202" s="206" t="s">
        <v>1821</v>
      </c>
      <c r="E1202" s="76" t="s">
        <v>1822</v>
      </c>
      <c r="F1202" s="207">
        <v>71200</v>
      </c>
      <c r="G1202" s="205" t="s">
        <v>1819</v>
      </c>
      <c r="H1202" s="145">
        <v>4</v>
      </c>
      <c r="I1202" s="99">
        <v>16800</v>
      </c>
      <c r="J1202" s="84">
        <v>67200</v>
      </c>
      <c r="K1202" s="99">
        <v>4000</v>
      </c>
      <c r="L1202" s="99">
        <v>0</v>
      </c>
      <c r="M1202" s="79">
        <v>71200</v>
      </c>
      <c r="N1202" s="80">
        <f t="shared" ref="N1202:N1217" si="167">M1202</f>
        <v>71200</v>
      </c>
      <c r="O1202" s="81">
        <v>45444</v>
      </c>
      <c r="P1202" s="75"/>
    </row>
    <row r="1203" spans="1:16" ht="25.5" x14ac:dyDescent="0.25">
      <c r="A1203" s="58">
        <v>1022</v>
      </c>
      <c r="B1203" s="205" t="s">
        <v>1823</v>
      </c>
      <c r="C1203" s="76" t="s">
        <v>1820</v>
      </c>
      <c r="D1203" s="206" t="s">
        <v>1821</v>
      </c>
      <c r="E1203" s="76" t="s">
        <v>1822</v>
      </c>
      <c r="F1203" s="207">
        <v>71200</v>
      </c>
      <c r="G1203" s="205" t="s">
        <v>1823</v>
      </c>
      <c r="H1203" s="145">
        <v>4</v>
      </c>
      <c r="I1203" s="99">
        <v>16800</v>
      </c>
      <c r="J1203" s="84">
        <v>67200</v>
      </c>
      <c r="K1203" s="99">
        <v>4000</v>
      </c>
      <c r="L1203" s="99">
        <v>0</v>
      </c>
      <c r="M1203" s="79">
        <v>71200</v>
      </c>
      <c r="N1203" s="80">
        <f t="shared" si="167"/>
        <v>71200</v>
      </c>
      <c r="O1203" s="81">
        <v>45444</v>
      </c>
      <c r="P1203" s="75"/>
    </row>
    <row r="1204" spans="1:16" x14ac:dyDescent="0.25">
      <c r="A1204" s="58">
        <v>1023</v>
      </c>
      <c r="B1204" s="205" t="s">
        <v>1824</v>
      </c>
      <c r="C1204" s="76" t="s">
        <v>1820</v>
      </c>
      <c r="D1204" s="206" t="s">
        <v>1821</v>
      </c>
      <c r="E1204" s="76" t="s">
        <v>1822</v>
      </c>
      <c r="F1204" s="207">
        <v>60000</v>
      </c>
      <c r="G1204" s="205" t="s">
        <v>1824</v>
      </c>
      <c r="H1204" s="145">
        <v>4</v>
      </c>
      <c r="I1204" s="99">
        <v>14000</v>
      </c>
      <c r="J1204" s="84">
        <v>56000</v>
      </c>
      <c r="K1204" s="99">
        <v>4000</v>
      </c>
      <c r="L1204" s="99">
        <v>0</v>
      </c>
      <c r="M1204" s="79">
        <v>60000</v>
      </c>
      <c r="N1204" s="80">
        <f t="shared" si="167"/>
        <v>60000</v>
      </c>
      <c r="O1204" s="81">
        <v>45444</v>
      </c>
      <c r="P1204" s="75"/>
    </row>
    <row r="1205" spans="1:16" x14ac:dyDescent="0.25">
      <c r="A1205" s="58">
        <v>1024</v>
      </c>
      <c r="B1205" s="205" t="s">
        <v>1825</v>
      </c>
      <c r="C1205" s="76" t="s">
        <v>1820</v>
      </c>
      <c r="D1205" s="206" t="s">
        <v>1821</v>
      </c>
      <c r="E1205" s="76" t="s">
        <v>1822</v>
      </c>
      <c r="F1205" s="207">
        <v>50000</v>
      </c>
      <c r="G1205" s="205" t="s">
        <v>1825</v>
      </c>
      <c r="H1205" s="145">
        <v>4</v>
      </c>
      <c r="I1205" s="99">
        <v>11200</v>
      </c>
      <c r="J1205" s="84">
        <v>46000</v>
      </c>
      <c r="K1205" s="99">
        <v>4000</v>
      </c>
      <c r="L1205" s="99"/>
      <c r="M1205" s="79">
        <v>50000</v>
      </c>
      <c r="N1205" s="80">
        <f t="shared" si="167"/>
        <v>50000</v>
      </c>
      <c r="O1205" s="81">
        <v>45444</v>
      </c>
      <c r="P1205" s="75"/>
    </row>
    <row r="1206" spans="1:16" ht="25.5" x14ac:dyDescent="0.25">
      <c r="A1206" s="58">
        <v>1025</v>
      </c>
      <c r="B1206" s="205" t="s">
        <v>1826</v>
      </c>
      <c r="C1206" s="76" t="s">
        <v>1820</v>
      </c>
      <c r="D1206" s="206" t="s">
        <v>1821</v>
      </c>
      <c r="E1206" s="76" t="s">
        <v>1822</v>
      </c>
      <c r="F1206" s="207">
        <v>50000</v>
      </c>
      <c r="G1206" s="205" t="s">
        <v>1826</v>
      </c>
      <c r="H1206" s="145">
        <v>4</v>
      </c>
      <c r="I1206" s="99">
        <v>11200</v>
      </c>
      <c r="J1206" s="84">
        <v>46000</v>
      </c>
      <c r="K1206" s="99">
        <v>4000</v>
      </c>
      <c r="L1206" s="99"/>
      <c r="M1206" s="79">
        <v>50000</v>
      </c>
      <c r="N1206" s="80">
        <f t="shared" si="167"/>
        <v>50000</v>
      </c>
      <c r="O1206" s="81">
        <v>45444</v>
      </c>
      <c r="P1206" s="75"/>
    </row>
    <row r="1207" spans="1:16" ht="25.5" x14ac:dyDescent="0.25">
      <c r="A1207" s="58">
        <v>1026</v>
      </c>
      <c r="B1207" s="205" t="s">
        <v>1827</v>
      </c>
      <c r="C1207" s="76" t="s">
        <v>1820</v>
      </c>
      <c r="D1207" s="206" t="s">
        <v>1821</v>
      </c>
      <c r="E1207" s="76" t="s">
        <v>1822</v>
      </c>
      <c r="F1207" s="207">
        <v>50000</v>
      </c>
      <c r="G1207" s="205" t="s">
        <v>1827</v>
      </c>
      <c r="H1207" s="145">
        <v>4</v>
      </c>
      <c r="I1207" s="99">
        <v>11200</v>
      </c>
      <c r="J1207" s="84">
        <v>46000</v>
      </c>
      <c r="K1207" s="99">
        <v>4000</v>
      </c>
      <c r="L1207" s="99"/>
      <c r="M1207" s="79">
        <v>50000</v>
      </c>
      <c r="N1207" s="80">
        <f t="shared" si="167"/>
        <v>50000</v>
      </c>
      <c r="O1207" s="81">
        <v>45444</v>
      </c>
      <c r="P1207" s="75"/>
    </row>
    <row r="1208" spans="1:16" ht="25.5" x14ac:dyDescent="0.25">
      <c r="A1208" s="58">
        <v>1027</v>
      </c>
      <c r="B1208" s="205" t="s">
        <v>1828</v>
      </c>
      <c r="C1208" s="76" t="s">
        <v>1820</v>
      </c>
      <c r="D1208" s="206" t="s">
        <v>1821</v>
      </c>
      <c r="E1208" s="76" t="s">
        <v>1822</v>
      </c>
      <c r="F1208" s="207">
        <v>60000</v>
      </c>
      <c r="G1208" s="205" t="s">
        <v>1828</v>
      </c>
      <c r="H1208" s="145">
        <v>4</v>
      </c>
      <c r="I1208" s="99">
        <v>11200</v>
      </c>
      <c r="J1208" s="84">
        <v>44800</v>
      </c>
      <c r="K1208" s="99">
        <v>600</v>
      </c>
      <c r="L1208" s="99">
        <v>0</v>
      </c>
      <c r="M1208" s="79">
        <v>45400</v>
      </c>
      <c r="N1208" s="80">
        <f t="shared" si="167"/>
        <v>45400</v>
      </c>
      <c r="O1208" s="81">
        <v>45444</v>
      </c>
      <c r="P1208" s="75"/>
    </row>
    <row r="1209" spans="1:16" ht="25.5" x14ac:dyDescent="0.25">
      <c r="A1209" s="58">
        <v>1028</v>
      </c>
      <c r="B1209" s="205" t="s">
        <v>1829</v>
      </c>
      <c r="C1209" s="76" t="s">
        <v>1820</v>
      </c>
      <c r="D1209" s="206" t="s">
        <v>1821</v>
      </c>
      <c r="E1209" s="76" t="s">
        <v>1822</v>
      </c>
      <c r="F1209" s="207">
        <v>60000</v>
      </c>
      <c r="G1209" s="205" t="s">
        <v>1829</v>
      </c>
      <c r="H1209" s="145">
        <v>4</v>
      </c>
      <c r="I1209" s="99">
        <v>14000</v>
      </c>
      <c r="J1209" s="84">
        <v>56000</v>
      </c>
      <c r="K1209" s="99">
        <v>4000</v>
      </c>
      <c r="L1209" s="99">
        <v>0</v>
      </c>
      <c r="M1209" s="79">
        <v>60000</v>
      </c>
      <c r="N1209" s="80">
        <f t="shared" si="167"/>
        <v>60000</v>
      </c>
      <c r="O1209" s="81">
        <v>45444</v>
      </c>
      <c r="P1209" s="75"/>
    </row>
    <row r="1210" spans="1:16" ht="25.5" x14ac:dyDescent="0.25">
      <c r="A1210" s="58">
        <v>1029</v>
      </c>
      <c r="B1210" s="205" t="s">
        <v>1830</v>
      </c>
      <c r="C1210" s="76" t="s">
        <v>1820</v>
      </c>
      <c r="D1210" s="206" t="s">
        <v>1821</v>
      </c>
      <c r="E1210" s="76" t="s">
        <v>1822</v>
      </c>
      <c r="F1210" s="207">
        <v>60000</v>
      </c>
      <c r="G1210" s="205" t="s">
        <v>1830</v>
      </c>
      <c r="H1210" s="145">
        <v>4</v>
      </c>
      <c r="I1210" s="99">
        <v>14000</v>
      </c>
      <c r="J1210" s="84">
        <v>56000</v>
      </c>
      <c r="K1210" s="99">
        <v>4000</v>
      </c>
      <c r="L1210" s="99">
        <v>0</v>
      </c>
      <c r="M1210" s="79">
        <v>60000</v>
      </c>
      <c r="N1210" s="80">
        <f t="shared" si="167"/>
        <v>60000</v>
      </c>
      <c r="O1210" s="81">
        <v>45444</v>
      </c>
      <c r="P1210" s="75"/>
    </row>
    <row r="1211" spans="1:16" x14ac:dyDescent="0.25">
      <c r="A1211" s="58">
        <v>1030</v>
      </c>
      <c r="B1211" s="205" t="s">
        <v>1831</v>
      </c>
      <c r="C1211" s="76" t="s">
        <v>1820</v>
      </c>
      <c r="D1211" s="206" t="s">
        <v>1821</v>
      </c>
      <c r="E1211" s="76" t="s">
        <v>1822</v>
      </c>
      <c r="F1211" s="207">
        <v>60000</v>
      </c>
      <c r="G1211" s="205" t="s">
        <v>1831</v>
      </c>
      <c r="H1211" s="145">
        <v>4</v>
      </c>
      <c r="I1211" s="99">
        <v>14000</v>
      </c>
      <c r="J1211" s="84">
        <v>56000</v>
      </c>
      <c r="K1211" s="99">
        <v>4000</v>
      </c>
      <c r="L1211" s="99">
        <v>0</v>
      </c>
      <c r="M1211" s="79">
        <v>60000</v>
      </c>
      <c r="N1211" s="80">
        <f t="shared" si="167"/>
        <v>60000</v>
      </c>
      <c r="O1211" s="81">
        <v>45444</v>
      </c>
      <c r="P1211" s="75"/>
    </row>
    <row r="1212" spans="1:16" ht="25.5" x14ac:dyDescent="0.25">
      <c r="A1212" s="58">
        <v>1031</v>
      </c>
      <c r="B1212" s="205" t="s">
        <v>1832</v>
      </c>
      <c r="C1212" s="76" t="s">
        <v>1820</v>
      </c>
      <c r="D1212" s="206" t="s">
        <v>1821</v>
      </c>
      <c r="E1212" s="76" t="s">
        <v>1822</v>
      </c>
      <c r="F1212" s="207">
        <v>60000</v>
      </c>
      <c r="G1212" s="205" t="s">
        <v>1832</v>
      </c>
      <c r="H1212" s="145">
        <v>4</v>
      </c>
      <c r="I1212" s="99">
        <v>11200</v>
      </c>
      <c r="J1212" s="84">
        <v>44800</v>
      </c>
      <c r="K1212" s="99">
        <v>600</v>
      </c>
      <c r="L1212" s="99">
        <v>0</v>
      </c>
      <c r="M1212" s="79">
        <v>45400</v>
      </c>
      <c r="N1212" s="80">
        <f t="shared" si="167"/>
        <v>45400</v>
      </c>
      <c r="O1212" s="81">
        <v>45444</v>
      </c>
      <c r="P1212" s="75"/>
    </row>
    <row r="1213" spans="1:16" ht="25.5" x14ac:dyDescent="0.25">
      <c r="A1213" s="58">
        <v>1032</v>
      </c>
      <c r="B1213" s="205" t="s">
        <v>1833</v>
      </c>
      <c r="C1213" s="76" t="s">
        <v>1820</v>
      </c>
      <c r="D1213" s="206" t="s">
        <v>1821</v>
      </c>
      <c r="E1213" s="76" t="s">
        <v>1822</v>
      </c>
      <c r="F1213" s="207">
        <v>60000</v>
      </c>
      <c r="G1213" s="205" t="s">
        <v>1833</v>
      </c>
      <c r="H1213" s="145">
        <v>4</v>
      </c>
      <c r="I1213" s="99">
        <v>14000</v>
      </c>
      <c r="J1213" s="84">
        <v>56000</v>
      </c>
      <c r="K1213" s="99">
        <v>4000</v>
      </c>
      <c r="L1213" s="99">
        <v>0</v>
      </c>
      <c r="M1213" s="79">
        <v>60000</v>
      </c>
      <c r="N1213" s="80">
        <f t="shared" si="167"/>
        <v>60000</v>
      </c>
      <c r="O1213" s="81">
        <v>45444</v>
      </c>
      <c r="P1213" s="75"/>
    </row>
    <row r="1214" spans="1:16" x14ac:dyDescent="0.25">
      <c r="A1214" s="58">
        <v>1033</v>
      </c>
      <c r="B1214" s="205" t="s">
        <v>1811</v>
      </c>
      <c r="C1214" s="76" t="s">
        <v>1820</v>
      </c>
      <c r="D1214" s="206" t="s">
        <v>1821</v>
      </c>
      <c r="E1214" s="76" t="s">
        <v>1822</v>
      </c>
      <c r="F1214" s="207">
        <v>71200</v>
      </c>
      <c r="G1214" s="205" t="s">
        <v>1811</v>
      </c>
      <c r="H1214" s="145">
        <v>4</v>
      </c>
      <c r="I1214" s="99">
        <v>16800</v>
      </c>
      <c r="J1214" s="84">
        <v>67200</v>
      </c>
      <c r="K1214" s="99">
        <v>4000</v>
      </c>
      <c r="L1214" s="99">
        <v>0</v>
      </c>
      <c r="M1214" s="79">
        <v>71200</v>
      </c>
      <c r="N1214" s="80">
        <f t="shared" si="167"/>
        <v>71200</v>
      </c>
      <c r="O1214" s="81">
        <v>45444</v>
      </c>
      <c r="P1214" s="75"/>
    </row>
    <row r="1215" spans="1:16" ht="25.5" x14ac:dyDescent="0.25">
      <c r="A1215" s="58">
        <v>1034</v>
      </c>
      <c r="B1215" s="205" t="s">
        <v>1834</v>
      </c>
      <c r="C1215" s="76" t="s">
        <v>1820</v>
      </c>
      <c r="D1215" s="206" t="s">
        <v>1821</v>
      </c>
      <c r="E1215" s="76" t="s">
        <v>1822</v>
      </c>
      <c r="F1215" s="207">
        <v>50000</v>
      </c>
      <c r="G1215" s="205" t="s">
        <v>1834</v>
      </c>
      <c r="H1215" s="145">
        <v>4</v>
      </c>
      <c r="I1215" s="99">
        <v>11200</v>
      </c>
      <c r="J1215" s="84">
        <v>46000</v>
      </c>
      <c r="K1215" s="99">
        <v>4000</v>
      </c>
      <c r="L1215" s="99"/>
      <c r="M1215" s="79">
        <v>50000</v>
      </c>
      <c r="N1215" s="80">
        <f t="shared" si="167"/>
        <v>50000</v>
      </c>
      <c r="O1215" s="81">
        <v>45444</v>
      </c>
      <c r="P1215" s="75"/>
    </row>
    <row r="1216" spans="1:16" ht="25.5" x14ac:dyDescent="0.25">
      <c r="A1216" s="58">
        <v>1035</v>
      </c>
      <c r="B1216" s="205" t="s">
        <v>1835</v>
      </c>
      <c r="C1216" s="76" t="s">
        <v>1820</v>
      </c>
      <c r="D1216" s="206" t="s">
        <v>1821</v>
      </c>
      <c r="E1216" s="76" t="s">
        <v>1822</v>
      </c>
      <c r="F1216" s="207">
        <v>50000</v>
      </c>
      <c r="G1216" s="205" t="s">
        <v>1835</v>
      </c>
      <c r="H1216" s="145">
        <v>4</v>
      </c>
      <c r="I1216" s="99">
        <v>11200</v>
      </c>
      <c r="J1216" s="84">
        <v>46000</v>
      </c>
      <c r="K1216" s="99">
        <v>4000</v>
      </c>
      <c r="L1216" s="99"/>
      <c r="M1216" s="79">
        <v>50000</v>
      </c>
      <c r="N1216" s="80">
        <f t="shared" si="167"/>
        <v>50000</v>
      </c>
      <c r="O1216" s="81">
        <v>45444</v>
      </c>
      <c r="P1216" s="75"/>
    </row>
    <row r="1217" spans="1:16" ht="25.5" x14ac:dyDescent="0.25">
      <c r="A1217" s="58">
        <v>1036</v>
      </c>
      <c r="B1217" s="205" t="s">
        <v>1178</v>
      </c>
      <c r="C1217" s="76" t="s">
        <v>1820</v>
      </c>
      <c r="D1217" s="206" t="s">
        <v>1821</v>
      </c>
      <c r="E1217" s="76" t="s">
        <v>1822</v>
      </c>
      <c r="F1217" s="207">
        <v>50000</v>
      </c>
      <c r="G1217" s="205" t="s">
        <v>1178</v>
      </c>
      <c r="H1217" s="145">
        <v>4</v>
      </c>
      <c r="I1217" s="99">
        <v>11200</v>
      </c>
      <c r="J1217" s="84">
        <v>46000</v>
      </c>
      <c r="K1217" s="99">
        <v>4000</v>
      </c>
      <c r="L1217" s="99"/>
      <c r="M1217" s="79">
        <v>50000</v>
      </c>
      <c r="N1217" s="80">
        <f t="shared" si="167"/>
        <v>50000</v>
      </c>
      <c r="O1217" s="81">
        <v>45444</v>
      </c>
      <c r="P1217" s="75"/>
    </row>
    <row r="1218" spans="1:16" x14ac:dyDescent="0.25">
      <c r="A1218" s="58"/>
      <c r="B1218" s="205"/>
      <c r="C1218" s="76"/>
      <c r="D1218" s="206"/>
      <c r="E1218" s="76"/>
      <c r="F1218" s="207"/>
      <c r="G1218" s="207"/>
      <c r="H1218" s="145"/>
      <c r="I1218" s="99"/>
      <c r="J1218" s="84"/>
      <c r="K1218" s="99"/>
      <c r="L1218" s="99"/>
      <c r="M1218" s="86">
        <f>SUM(M1137:M1217)</f>
        <v>2521526</v>
      </c>
      <c r="N1218" s="86">
        <f>SUM(N1137:N1217)</f>
        <v>2521526</v>
      </c>
      <c r="O1218" s="75"/>
      <c r="P1218" s="75"/>
    </row>
    <row r="1219" spans="1:16" x14ac:dyDescent="0.25">
      <c r="A1219" s="58"/>
      <c r="B1219" s="205"/>
      <c r="C1219" s="76"/>
      <c r="D1219" s="206"/>
      <c r="E1219" s="76"/>
      <c r="F1219" s="207"/>
      <c r="G1219" s="207"/>
      <c r="H1219" s="145"/>
      <c r="I1219" s="99"/>
      <c r="J1219" s="84"/>
      <c r="K1219" s="99"/>
      <c r="L1219" s="99"/>
      <c r="M1219" s="79"/>
      <c r="N1219" s="75"/>
      <c r="O1219" s="75"/>
      <c r="P1219" s="75"/>
    </row>
    <row r="1220" spans="1:16" ht="25.5" x14ac:dyDescent="0.25">
      <c r="A1220" s="58">
        <v>1037</v>
      </c>
      <c r="B1220" s="205" t="s">
        <v>1784</v>
      </c>
      <c r="C1220" s="76" t="s">
        <v>1820</v>
      </c>
      <c r="D1220" s="206" t="s">
        <v>1821</v>
      </c>
      <c r="E1220" s="76" t="s">
        <v>1822</v>
      </c>
      <c r="F1220" s="207">
        <v>60000</v>
      </c>
      <c r="G1220" s="205" t="s">
        <v>1784</v>
      </c>
      <c r="H1220" s="145">
        <v>4</v>
      </c>
      <c r="I1220" s="99">
        <v>14000</v>
      </c>
      <c r="J1220" s="84">
        <v>56000</v>
      </c>
      <c r="K1220" s="99">
        <v>4000</v>
      </c>
      <c r="L1220" s="99">
        <v>0</v>
      </c>
      <c r="M1220" s="79">
        <v>60000</v>
      </c>
      <c r="N1220" s="80">
        <f>M1220</f>
        <v>60000</v>
      </c>
      <c r="O1220" s="81">
        <v>45505</v>
      </c>
      <c r="P1220" s="75"/>
    </row>
    <row r="1221" spans="1:16" x14ac:dyDescent="0.25">
      <c r="A1221" s="58">
        <v>1038</v>
      </c>
      <c r="B1221" s="205" t="s">
        <v>1836</v>
      </c>
      <c r="C1221" s="76" t="s">
        <v>1820</v>
      </c>
      <c r="D1221" s="206" t="s">
        <v>1821</v>
      </c>
      <c r="E1221" s="76" t="s">
        <v>1822</v>
      </c>
      <c r="F1221" s="207">
        <v>60000</v>
      </c>
      <c r="G1221" s="205" t="s">
        <v>1836</v>
      </c>
      <c r="H1221" s="145">
        <v>4</v>
      </c>
      <c r="I1221" s="99">
        <v>14000</v>
      </c>
      <c r="J1221" s="84">
        <v>56000</v>
      </c>
      <c r="K1221" s="99">
        <v>4000</v>
      </c>
      <c r="L1221" s="99">
        <v>0</v>
      </c>
      <c r="M1221" s="79">
        <v>60000</v>
      </c>
      <c r="N1221" s="80">
        <f t="shared" ref="N1221:N1265" si="168">M1221</f>
        <v>60000</v>
      </c>
      <c r="O1221" s="81">
        <v>45505</v>
      </c>
      <c r="P1221" s="75"/>
    </row>
    <row r="1222" spans="1:16" ht="25.5" x14ac:dyDescent="0.25">
      <c r="A1222" s="58">
        <v>1039</v>
      </c>
      <c r="B1222" s="205" t="s">
        <v>1837</v>
      </c>
      <c r="C1222" s="76" t="s">
        <v>1838</v>
      </c>
      <c r="D1222" s="206" t="s">
        <v>1839</v>
      </c>
      <c r="E1222" s="76" t="s">
        <v>1840</v>
      </c>
      <c r="F1222" s="214">
        <v>56400</v>
      </c>
      <c r="G1222" s="205" t="s">
        <v>1837</v>
      </c>
      <c r="H1222" s="145">
        <v>3</v>
      </c>
      <c r="I1222" s="212">
        <v>16800</v>
      </c>
      <c r="J1222" s="215">
        <v>56400</v>
      </c>
      <c r="K1222" s="99">
        <v>6000</v>
      </c>
      <c r="L1222" s="99">
        <v>6000</v>
      </c>
      <c r="M1222" s="216">
        <v>62400</v>
      </c>
      <c r="N1222" s="80">
        <f t="shared" si="168"/>
        <v>62400</v>
      </c>
      <c r="O1222" s="81">
        <v>45505</v>
      </c>
      <c r="P1222" s="75"/>
    </row>
    <row r="1223" spans="1:16" x14ac:dyDescent="0.25">
      <c r="A1223" s="58">
        <v>1040</v>
      </c>
      <c r="B1223" s="205" t="s">
        <v>332</v>
      </c>
      <c r="C1223" s="76" t="s">
        <v>1838</v>
      </c>
      <c r="D1223" s="206" t="s">
        <v>1839</v>
      </c>
      <c r="E1223" s="76" t="s">
        <v>1840</v>
      </c>
      <c r="F1223" s="214">
        <v>56400</v>
      </c>
      <c r="G1223" s="205" t="s">
        <v>332</v>
      </c>
      <c r="H1223" s="145">
        <v>3</v>
      </c>
      <c r="I1223" s="212">
        <v>16800</v>
      </c>
      <c r="J1223" s="215">
        <v>56400</v>
      </c>
      <c r="K1223" s="99">
        <v>6000</v>
      </c>
      <c r="L1223" s="99">
        <v>6000</v>
      </c>
      <c r="M1223" s="216">
        <v>62400</v>
      </c>
      <c r="N1223" s="80">
        <f t="shared" si="168"/>
        <v>62400</v>
      </c>
      <c r="O1223" s="81">
        <v>45505</v>
      </c>
      <c r="P1223" s="75"/>
    </row>
    <row r="1224" spans="1:16" x14ac:dyDescent="0.25">
      <c r="A1224" s="58">
        <v>1041</v>
      </c>
      <c r="B1224" s="205" t="s">
        <v>1841</v>
      </c>
      <c r="C1224" s="76" t="s">
        <v>1838</v>
      </c>
      <c r="D1224" s="206" t="s">
        <v>1839</v>
      </c>
      <c r="E1224" s="76" t="s">
        <v>1840</v>
      </c>
      <c r="F1224" s="214">
        <v>56400</v>
      </c>
      <c r="G1224" s="205" t="s">
        <v>1841</v>
      </c>
      <c r="H1224" s="145">
        <v>3</v>
      </c>
      <c r="I1224" s="212">
        <v>16800</v>
      </c>
      <c r="J1224" s="215">
        <v>56400</v>
      </c>
      <c r="K1224" s="99">
        <v>6000</v>
      </c>
      <c r="L1224" s="99">
        <v>6000</v>
      </c>
      <c r="M1224" s="216">
        <v>62400</v>
      </c>
      <c r="N1224" s="80">
        <f t="shared" si="168"/>
        <v>62400</v>
      </c>
      <c r="O1224" s="81">
        <v>45505</v>
      </c>
      <c r="P1224" s="75"/>
    </row>
    <row r="1225" spans="1:16" ht="25.5" x14ac:dyDescent="0.25">
      <c r="A1225" s="58">
        <v>1042</v>
      </c>
      <c r="B1225" s="205" t="s">
        <v>1842</v>
      </c>
      <c r="C1225" s="76" t="s">
        <v>1838</v>
      </c>
      <c r="D1225" s="206" t="s">
        <v>1839</v>
      </c>
      <c r="E1225" s="76" t="s">
        <v>1840</v>
      </c>
      <c r="F1225" s="214">
        <v>48000</v>
      </c>
      <c r="G1225" s="205" t="s">
        <v>1842</v>
      </c>
      <c r="H1225" s="145">
        <v>3</v>
      </c>
      <c r="I1225" s="212">
        <v>14000</v>
      </c>
      <c r="J1225" s="215">
        <v>48000</v>
      </c>
      <c r="K1225" s="99">
        <v>6000</v>
      </c>
      <c r="L1225" s="99">
        <v>6000</v>
      </c>
      <c r="M1225" s="216">
        <v>54000</v>
      </c>
      <c r="N1225" s="80">
        <f t="shared" si="168"/>
        <v>54000</v>
      </c>
      <c r="O1225" s="81">
        <v>45505</v>
      </c>
      <c r="P1225" s="75"/>
    </row>
    <row r="1226" spans="1:16" x14ac:dyDescent="0.25">
      <c r="A1226" s="58">
        <v>1043</v>
      </c>
      <c r="B1226" s="205" t="s">
        <v>1843</v>
      </c>
      <c r="C1226" s="76" t="s">
        <v>1838</v>
      </c>
      <c r="D1226" s="206" t="s">
        <v>1839</v>
      </c>
      <c r="E1226" s="76" t="s">
        <v>1840</v>
      </c>
      <c r="F1226" s="214">
        <v>48000</v>
      </c>
      <c r="G1226" s="205" t="s">
        <v>1843</v>
      </c>
      <c r="H1226" s="145">
        <v>3</v>
      </c>
      <c r="I1226" s="212">
        <v>14000</v>
      </c>
      <c r="J1226" s="215">
        <v>48000</v>
      </c>
      <c r="K1226" s="99">
        <v>6000</v>
      </c>
      <c r="L1226" s="99">
        <v>6000</v>
      </c>
      <c r="M1226" s="216">
        <v>54000</v>
      </c>
      <c r="N1226" s="80">
        <f t="shared" si="168"/>
        <v>54000</v>
      </c>
      <c r="O1226" s="81">
        <v>45505</v>
      </c>
      <c r="P1226" s="75"/>
    </row>
    <row r="1227" spans="1:16" ht="25.5" x14ac:dyDescent="0.25">
      <c r="A1227" s="58">
        <v>1044</v>
      </c>
      <c r="B1227" s="205" t="s">
        <v>1844</v>
      </c>
      <c r="C1227" s="76" t="s">
        <v>1838</v>
      </c>
      <c r="D1227" s="206" t="s">
        <v>1839</v>
      </c>
      <c r="E1227" s="76" t="s">
        <v>1840</v>
      </c>
      <c r="F1227" s="214">
        <v>48000</v>
      </c>
      <c r="G1227" s="205" t="s">
        <v>1844</v>
      </c>
      <c r="H1227" s="145">
        <v>3</v>
      </c>
      <c r="I1227" s="212">
        <v>14000</v>
      </c>
      <c r="J1227" s="215">
        <v>48000</v>
      </c>
      <c r="K1227" s="99">
        <v>6000</v>
      </c>
      <c r="L1227" s="99">
        <v>6000</v>
      </c>
      <c r="M1227" s="216">
        <v>54000</v>
      </c>
      <c r="N1227" s="80">
        <f t="shared" si="168"/>
        <v>54000</v>
      </c>
      <c r="O1227" s="81">
        <v>45505</v>
      </c>
      <c r="P1227" s="75"/>
    </row>
    <row r="1228" spans="1:16" x14ac:dyDescent="0.25">
      <c r="A1228" s="58">
        <v>1045</v>
      </c>
      <c r="B1228" s="205" t="s">
        <v>1845</v>
      </c>
      <c r="C1228" s="76" t="s">
        <v>1838</v>
      </c>
      <c r="D1228" s="206" t="s">
        <v>1839</v>
      </c>
      <c r="E1228" s="76" t="s">
        <v>1840</v>
      </c>
      <c r="F1228" s="214">
        <v>48000</v>
      </c>
      <c r="G1228" s="205" t="s">
        <v>1845</v>
      </c>
      <c r="H1228" s="145">
        <v>3</v>
      </c>
      <c r="I1228" s="212">
        <v>14000</v>
      </c>
      <c r="J1228" s="215">
        <v>48000</v>
      </c>
      <c r="K1228" s="99">
        <v>6000</v>
      </c>
      <c r="L1228" s="99">
        <v>6000</v>
      </c>
      <c r="M1228" s="216">
        <v>54000</v>
      </c>
      <c r="N1228" s="80">
        <f t="shared" si="168"/>
        <v>54000</v>
      </c>
      <c r="O1228" s="81">
        <v>45505</v>
      </c>
      <c r="P1228" s="75"/>
    </row>
    <row r="1229" spans="1:16" ht="25.5" x14ac:dyDescent="0.25">
      <c r="A1229" s="58">
        <v>1046</v>
      </c>
      <c r="B1229" s="205" t="s">
        <v>1846</v>
      </c>
      <c r="C1229" s="76" t="s">
        <v>1838</v>
      </c>
      <c r="D1229" s="206" t="s">
        <v>1839</v>
      </c>
      <c r="E1229" s="76" t="s">
        <v>1840</v>
      </c>
      <c r="F1229" s="214">
        <v>39600</v>
      </c>
      <c r="G1229" s="205" t="s">
        <v>1846</v>
      </c>
      <c r="H1229" s="145">
        <v>3</v>
      </c>
      <c r="I1229" s="212">
        <v>11200</v>
      </c>
      <c r="J1229" s="215">
        <v>39600</v>
      </c>
      <c r="K1229" s="99">
        <v>6000</v>
      </c>
      <c r="L1229" s="99">
        <v>6000</v>
      </c>
      <c r="M1229" s="216">
        <v>45600</v>
      </c>
      <c r="N1229" s="80">
        <f t="shared" si="168"/>
        <v>45600</v>
      </c>
      <c r="O1229" s="81">
        <v>45505</v>
      </c>
      <c r="P1229" s="75"/>
    </row>
    <row r="1230" spans="1:16" ht="25.5" x14ac:dyDescent="0.25">
      <c r="A1230" s="58">
        <v>1047</v>
      </c>
      <c r="B1230" s="205" t="s">
        <v>1826</v>
      </c>
      <c r="C1230" s="76" t="s">
        <v>1838</v>
      </c>
      <c r="D1230" s="206" t="s">
        <v>1839</v>
      </c>
      <c r="E1230" s="76" t="s">
        <v>1840</v>
      </c>
      <c r="F1230" s="214">
        <v>39600</v>
      </c>
      <c r="G1230" s="205" t="s">
        <v>1826</v>
      </c>
      <c r="H1230" s="145">
        <v>3</v>
      </c>
      <c r="I1230" s="212">
        <v>11200</v>
      </c>
      <c r="J1230" s="215">
        <v>39600</v>
      </c>
      <c r="K1230" s="99">
        <v>6000</v>
      </c>
      <c r="L1230" s="99">
        <v>6000</v>
      </c>
      <c r="M1230" s="216">
        <v>45600</v>
      </c>
      <c r="N1230" s="80">
        <f t="shared" si="168"/>
        <v>45600</v>
      </c>
      <c r="O1230" s="81">
        <v>45505</v>
      </c>
      <c r="P1230" s="75"/>
    </row>
    <row r="1231" spans="1:16" ht="25.5" x14ac:dyDescent="0.25">
      <c r="A1231" s="58">
        <v>1048</v>
      </c>
      <c r="B1231" s="205" t="s">
        <v>1818</v>
      </c>
      <c r="C1231" s="76" t="s">
        <v>1838</v>
      </c>
      <c r="D1231" s="206" t="s">
        <v>1839</v>
      </c>
      <c r="E1231" s="76" t="s">
        <v>1840</v>
      </c>
      <c r="F1231" s="214">
        <v>39600</v>
      </c>
      <c r="G1231" s="205" t="s">
        <v>1818</v>
      </c>
      <c r="H1231" s="145">
        <v>3</v>
      </c>
      <c r="I1231" s="212">
        <v>11200</v>
      </c>
      <c r="J1231" s="215">
        <v>39600</v>
      </c>
      <c r="K1231" s="99">
        <v>6000</v>
      </c>
      <c r="L1231" s="99">
        <v>6000</v>
      </c>
      <c r="M1231" s="216">
        <v>45600</v>
      </c>
      <c r="N1231" s="80">
        <f t="shared" si="168"/>
        <v>45600</v>
      </c>
      <c r="O1231" s="81">
        <v>45505</v>
      </c>
      <c r="P1231" s="75"/>
    </row>
    <row r="1232" spans="1:16" ht="25.5" x14ac:dyDescent="0.25">
      <c r="A1232" s="58">
        <v>1049</v>
      </c>
      <c r="B1232" s="205" t="s">
        <v>1847</v>
      </c>
      <c r="C1232" s="76" t="s">
        <v>1838</v>
      </c>
      <c r="D1232" s="206" t="s">
        <v>1839</v>
      </c>
      <c r="E1232" s="76" t="s">
        <v>1840</v>
      </c>
      <c r="F1232" s="214">
        <v>48000</v>
      </c>
      <c r="G1232" s="205" t="s">
        <v>1847</v>
      </c>
      <c r="H1232" s="145">
        <v>3</v>
      </c>
      <c r="I1232" s="212">
        <v>14000</v>
      </c>
      <c r="J1232" s="215">
        <v>48000</v>
      </c>
      <c r="K1232" s="99">
        <v>6000</v>
      </c>
      <c r="L1232" s="99">
        <v>6000</v>
      </c>
      <c r="M1232" s="216">
        <v>54000</v>
      </c>
      <c r="N1232" s="80">
        <f t="shared" si="168"/>
        <v>54000</v>
      </c>
      <c r="O1232" s="81">
        <v>45505</v>
      </c>
      <c r="P1232" s="75"/>
    </row>
    <row r="1233" spans="1:16" ht="25.5" x14ac:dyDescent="0.25">
      <c r="A1233" s="58">
        <v>1050</v>
      </c>
      <c r="B1233" s="205" t="s">
        <v>1848</v>
      </c>
      <c r="C1233" s="76" t="s">
        <v>1838</v>
      </c>
      <c r="D1233" s="206" t="s">
        <v>1839</v>
      </c>
      <c r="E1233" s="76" t="s">
        <v>1840</v>
      </c>
      <c r="F1233" s="214">
        <v>39600</v>
      </c>
      <c r="G1233" s="205" t="s">
        <v>1848</v>
      </c>
      <c r="H1233" s="145">
        <v>3</v>
      </c>
      <c r="I1233" s="212">
        <v>11200</v>
      </c>
      <c r="J1233" s="215">
        <v>39600</v>
      </c>
      <c r="K1233" s="99">
        <v>6000</v>
      </c>
      <c r="L1233" s="99">
        <v>6000</v>
      </c>
      <c r="M1233" s="216">
        <v>45600</v>
      </c>
      <c r="N1233" s="80">
        <f t="shared" si="168"/>
        <v>45600</v>
      </c>
      <c r="O1233" s="81">
        <v>45505</v>
      </c>
      <c r="P1233" s="75"/>
    </row>
    <row r="1234" spans="1:16" ht="25.5" x14ac:dyDescent="0.25">
      <c r="A1234" s="58">
        <v>1051</v>
      </c>
      <c r="B1234" s="205" t="s">
        <v>1849</v>
      </c>
      <c r="C1234" s="76" t="s">
        <v>1838</v>
      </c>
      <c r="D1234" s="206" t="s">
        <v>1839</v>
      </c>
      <c r="E1234" s="76" t="s">
        <v>1840</v>
      </c>
      <c r="F1234" s="214">
        <v>48000</v>
      </c>
      <c r="G1234" s="205" t="s">
        <v>1849</v>
      </c>
      <c r="H1234" s="145">
        <v>3</v>
      </c>
      <c r="I1234" s="212">
        <v>14000</v>
      </c>
      <c r="J1234" s="215">
        <v>48000</v>
      </c>
      <c r="K1234" s="99">
        <v>6000</v>
      </c>
      <c r="L1234" s="99">
        <v>6000</v>
      </c>
      <c r="M1234" s="216">
        <v>54000</v>
      </c>
      <c r="N1234" s="80">
        <f t="shared" si="168"/>
        <v>54000</v>
      </c>
      <c r="O1234" s="81">
        <v>45505</v>
      </c>
      <c r="P1234" s="75"/>
    </row>
    <row r="1235" spans="1:16" x14ac:dyDescent="0.25">
      <c r="A1235" s="58">
        <v>1052</v>
      </c>
      <c r="B1235" s="205" t="s">
        <v>1771</v>
      </c>
      <c r="C1235" s="76" t="s">
        <v>1838</v>
      </c>
      <c r="D1235" s="206" t="s">
        <v>1839</v>
      </c>
      <c r="E1235" s="76" t="s">
        <v>1840</v>
      </c>
      <c r="F1235" s="214">
        <v>39600</v>
      </c>
      <c r="G1235" s="205" t="s">
        <v>1771</v>
      </c>
      <c r="H1235" s="145">
        <v>3</v>
      </c>
      <c r="I1235" s="212">
        <v>11200</v>
      </c>
      <c r="J1235" s="215">
        <v>39600</v>
      </c>
      <c r="K1235" s="99">
        <v>6000</v>
      </c>
      <c r="L1235" s="99">
        <v>6000</v>
      </c>
      <c r="M1235" s="216">
        <v>45600</v>
      </c>
      <c r="N1235" s="80">
        <f t="shared" si="168"/>
        <v>45600</v>
      </c>
      <c r="O1235" s="81">
        <v>45505</v>
      </c>
      <c r="P1235" s="75"/>
    </row>
    <row r="1236" spans="1:16" ht="25.5" x14ac:dyDescent="0.25">
      <c r="A1236" s="58">
        <v>1053</v>
      </c>
      <c r="B1236" s="205" t="s">
        <v>1850</v>
      </c>
      <c r="C1236" s="76" t="s">
        <v>1838</v>
      </c>
      <c r="D1236" s="206" t="s">
        <v>1839</v>
      </c>
      <c r="E1236" s="76" t="s">
        <v>1840</v>
      </c>
      <c r="F1236" s="214">
        <v>39600</v>
      </c>
      <c r="G1236" s="205" t="s">
        <v>1850</v>
      </c>
      <c r="H1236" s="145">
        <v>3</v>
      </c>
      <c r="I1236" s="212">
        <v>11200</v>
      </c>
      <c r="J1236" s="215">
        <v>39600</v>
      </c>
      <c r="K1236" s="99">
        <v>6000</v>
      </c>
      <c r="L1236" s="99">
        <v>6000</v>
      </c>
      <c r="M1236" s="216">
        <v>45600</v>
      </c>
      <c r="N1236" s="80">
        <f t="shared" si="168"/>
        <v>45600</v>
      </c>
      <c r="O1236" s="81">
        <v>45505</v>
      </c>
      <c r="P1236" s="75"/>
    </row>
    <row r="1237" spans="1:16" x14ac:dyDescent="0.25">
      <c r="A1237" s="58">
        <v>1054</v>
      </c>
      <c r="B1237" s="205" t="s">
        <v>1851</v>
      </c>
      <c r="C1237" s="76" t="s">
        <v>1838</v>
      </c>
      <c r="D1237" s="206" t="s">
        <v>1839</v>
      </c>
      <c r="E1237" s="76" t="s">
        <v>1840</v>
      </c>
      <c r="F1237" s="214">
        <v>39600</v>
      </c>
      <c r="G1237" s="205" t="s">
        <v>1851</v>
      </c>
      <c r="H1237" s="145">
        <v>3</v>
      </c>
      <c r="I1237" s="212">
        <v>11200</v>
      </c>
      <c r="J1237" s="215">
        <v>39600</v>
      </c>
      <c r="K1237" s="99">
        <v>6000</v>
      </c>
      <c r="L1237" s="99">
        <v>6000</v>
      </c>
      <c r="M1237" s="216">
        <v>45600</v>
      </c>
      <c r="N1237" s="80">
        <f t="shared" si="168"/>
        <v>45600</v>
      </c>
      <c r="O1237" s="81">
        <v>45505</v>
      </c>
      <c r="P1237" s="75"/>
    </row>
    <row r="1238" spans="1:16" x14ac:dyDescent="0.25">
      <c r="A1238" s="58">
        <v>1055</v>
      </c>
      <c r="B1238" s="205" t="s">
        <v>1852</v>
      </c>
      <c r="C1238" s="76" t="s">
        <v>1838</v>
      </c>
      <c r="D1238" s="206" t="s">
        <v>1839</v>
      </c>
      <c r="E1238" s="76" t="s">
        <v>1840</v>
      </c>
      <c r="F1238" s="214">
        <v>39600</v>
      </c>
      <c r="G1238" s="205" t="s">
        <v>1852</v>
      </c>
      <c r="H1238" s="145">
        <v>3</v>
      </c>
      <c r="I1238" s="212">
        <v>11200</v>
      </c>
      <c r="J1238" s="215">
        <v>39600</v>
      </c>
      <c r="K1238" s="99">
        <v>6000</v>
      </c>
      <c r="L1238" s="99">
        <v>6000</v>
      </c>
      <c r="M1238" s="216">
        <v>45600</v>
      </c>
      <c r="N1238" s="80">
        <f t="shared" si="168"/>
        <v>45600</v>
      </c>
      <c r="O1238" s="81">
        <v>45505</v>
      </c>
      <c r="P1238" s="75"/>
    </row>
    <row r="1239" spans="1:16" ht="25.5" x14ac:dyDescent="0.25">
      <c r="A1239" s="58">
        <v>1056</v>
      </c>
      <c r="B1239" s="205" t="s">
        <v>1853</v>
      </c>
      <c r="C1239" s="76" t="s">
        <v>1838</v>
      </c>
      <c r="D1239" s="206" t="s">
        <v>1839</v>
      </c>
      <c r="E1239" s="76" t="s">
        <v>1840</v>
      </c>
      <c r="F1239" s="214">
        <v>39600</v>
      </c>
      <c r="G1239" s="205" t="s">
        <v>1853</v>
      </c>
      <c r="H1239" s="145">
        <v>3</v>
      </c>
      <c r="I1239" s="212">
        <v>11200</v>
      </c>
      <c r="J1239" s="215">
        <v>39600</v>
      </c>
      <c r="K1239" s="99">
        <v>6000</v>
      </c>
      <c r="L1239" s="99">
        <v>6000</v>
      </c>
      <c r="M1239" s="216">
        <v>45600</v>
      </c>
      <c r="N1239" s="80">
        <f t="shared" si="168"/>
        <v>45600</v>
      </c>
      <c r="O1239" s="81">
        <v>45505</v>
      </c>
      <c r="P1239" s="75"/>
    </row>
    <row r="1240" spans="1:16" x14ac:dyDescent="0.25">
      <c r="A1240" s="58">
        <v>1057</v>
      </c>
      <c r="B1240" s="205" t="s">
        <v>1854</v>
      </c>
      <c r="C1240" s="76" t="s">
        <v>1838</v>
      </c>
      <c r="D1240" s="206" t="s">
        <v>1839</v>
      </c>
      <c r="E1240" s="76" t="s">
        <v>1840</v>
      </c>
      <c r="F1240" s="214">
        <v>39600</v>
      </c>
      <c r="G1240" s="205" t="s">
        <v>1854</v>
      </c>
      <c r="H1240" s="145">
        <v>3</v>
      </c>
      <c r="I1240" s="212">
        <v>11200</v>
      </c>
      <c r="J1240" s="215">
        <v>39600</v>
      </c>
      <c r="K1240" s="99">
        <v>6000</v>
      </c>
      <c r="L1240" s="99">
        <v>6000</v>
      </c>
      <c r="M1240" s="216">
        <v>45600</v>
      </c>
      <c r="N1240" s="80">
        <f t="shared" si="168"/>
        <v>45600</v>
      </c>
      <c r="O1240" s="81">
        <v>45505</v>
      </c>
      <c r="P1240" s="75"/>
    </row>
    <row r="1241" spans="1:16" x14ac:dyDescent="0.25">
      <c r="A1241" s="58">
        <v>1058</v>
      </c>
      <c r="B1241" s="205" t="s">
        <v>1855</v>
      </c>
      <c r="C1241" s="76" t="s">
        <v>1838</v>
      </c>
      <c r="D1241" s="206" t="s">
        <v>1839</v>
      </c>
      <c r="E1241" s="76" t="s">
        <v>1840</v>
      </c>
      <c r="F1241" s="214">
        <v>39600</v>
      </c>
      <c r="G1241" s="205" t="s">
        <v>1855</v>
      </c>
      <c r="H1241" s="145">
        <v>3</v>
      </c>
      <c r="I1241" s="212">
        <v>11200</v>
      </c>
      <c r="J1241" s="215">
        <v>39600</v>
      </c>
      <c r="K1241" s="99">
        <v>6000</v>
      </c>
      <c r="L1241" s="99">
        <v>6000</v>
      </c>
      <c r="M1241" s="216">
        <v>45600</v>
      </c>
      <c r="N1241" s="80">
        <f t="shared" si="168"/>
        <v>45600</v>
      </c>
      <c r="O1241" s="81">
        <v>45505</v>
      </c>
      <c r="P1241" s="75"/>
    </row>
    <row r="1242" spans="1:16" x14ac:dyDescent="0.25">
      <c r="A1242" s="58">
        <v>1059</v>
      </c>
      <c r="B1242" s="205" t="s">
        <v>1856</v>
      </c>
      <c r="C1242" s="76" t="s">
        <v>1838</v>
      </c>
      <c r="D1242" s="206" t="s">
        <v>1839</v>
      </c>
      <c r="E1242" s="76" t="s">
        <v>1840</v>
      </c>
      <c r="F1242" s="214">
        <v>39600</v>
      </c>
      <c r="G1242" s="205" t="s">
        <v>1856</v>
      </c>
      <c r="H1242" s="145">
        <v>3</v>
      </c>
      <c r="I1242" s="212">
        <v>11200</v>
      </c>
      <c r="J1242" s="215">
        <v>39600</v>
      </c>
      <c r="K1242" s="99">
        <v>6000</v>
      </c>
      <c r="L1242" s="99">
        <v>6000</v>
      </c>
      <c r="M1242" s="216">
        <v>45600</v>
      </c>
      <c r="N1242" s="80">
        <f t="shared" si="168"/>
        <v>45600</v>
      </c>
      <c r="O1242" s="81">
        <v>45505</v>
      </c>
      <c r="P1242" s="75"/>
    </row>
    <row r="1243" spans="1:16" x14ac:dyDescent="0.25">
      <c r="A1243" s="58">
        <v>1060</v>
      </c>
      <c r="B1243" s="205" t="s">
        <v>1857</v>
      </c>
      <c r="C1243" s="76" t="s">
        <v>1838</v>
      </c>
      <c r="D1243" s="206" t="s">
        <v>1839</v>
      </c>
      <c r="E1243" s="76" t="s">
        <v>1840</v>
      </c>
      <c r="F1243" s="214">
        <v>39600</v>
      </c>
      <c r="G1243" s="205" t="s">
        <v>1857</v>
      </c>
      <c r="H1243" s="145">
        <v>3</v>
      </c>
      <c r="I1243" s="212">
        <v>11200</v>
      </c>
      <c r="J1243" s="215">
        <v>39600</v>
      </c>
      <c r="K1243" s="99">
        <v>6000</v>
      </c>
      <c r="L1243" s="99">
        <v>6000</v>
      </c>
      <c r="M1243" s="216">
        <v>45600</v>
      </c>
      <c r="N1243" s="80">
        <f t="shared" si="168"/>
        <v>45600</v>
      </c>
      <c r="O1243" s="81">
        <v>45505</v>
      </c>
      <c r="P1243" s="75"/>
    </row>
    <row r="1244" spans="1:16" x14ac:dyDescent="0.25">
      <c r="A1244" s="58">
        <v>1061</v>
      </c>
      <c r="B1244" s="205" t="s">
        <v>1858</v>
      </c>
      <c r="C1244" s="76" t="s">
        <v>1838</v>
      </c>
      <c r="D1244" s="206" t="s">
        <v>1839</v>
      </c>
      <c r="E1244" s="76" t="s">
        <v>1840</v>
      </c>
      <c r="F1244" s="214">
        <v>39600</v>
      </c>
      <c r="G1244" s="205" t="s">
        <v>1858</v>
      </c>
      <c r="H1244" s="145">
        <v>3</v>
      </c>
      <c r="I1244" s="212">
        <v>11200</v>
      </c>
      <c r="J1244" s="215">
        <v>39600</v>
      </c>
      <c r="K1244" s="99">
        <v>6000</v>
      </c>
      <c r="L1244" s="99">
        <v>6000</v>
      </c>
      <c r="M1244" s="216">
        <v>45600</v>
      </c>
      <c r="N1244" s="80">
        <f t="shared" si="168"/>
        <v>45600</v>
      </c>
      <c r="O1244" s="81">
        <v>45505</v>
      </c>
      <c r="P1244" s="75"/>
    </row>
    <row r="1245" spans="1:16" ht="25.5" x14ac:dyDescent="0.25">
      <c r="A1245" s="58">
        <v>1062</v>
      </c>
      <c r="B1245" s="205" t="s">
        <v>441</v>
      </c>
      <c r="C1245" s="76" t="s">
        <v>1838</v>
      </c>
      <c r="D1245" s="206" t="s">
        <v>1839</v>
      </c>
      <c r="E1245" s="76" t="s">
        <v>1840</v>
      </c>
      <c r="F1245" s="214">
        <v>39600</v>
      </c>
      <c r="G1245" s="205" t="s">
        <v>441</v>
      </c>
      <c r="H1245" s="145">
        <v>3</v>
      </c>
      <c r="I1245" s="212">
        <v>11200</v>
      </c>
      <c r="J1245" s="215">
        <v>39600</v>
      </c>
      <c r="K1245" s="99">
        <v>6000</v>
      </c>
      <c r="L1245" s="99">
        <v>6000</v>
      </c>
      <c r="M1245" s="216">
        <v>45600</v>
      </c>
      <c r="N1245" s="80">
        <f t="shared" si="168"/>
        <v>45600</v>
      </c>
      <c r="O1245" s="81">
        <v>45505</v>
      </c>
      <c r="P1245" s="75"/>
    </row>
    <row r="1246" spans="1:16" ht="25.5" x14ac:dyDescent="0.25">
      <c r="A1246" s="58">
        <v>1063</v>
      </c>
      <c r="B1246" s="205" t="s">
        <v>1859</v>
      </c>
      <c r="C1246" s="76" t="s">
        <v>1838</v>
      </c>
      <c r="D1246" s="206" t="s">
        <v>1839</v>
      </c>
      <c r="E1246" s="76" t="s">
        <v>1840</v>
      </c>
      <c r="F1246" s="214">
        <v>39600</v>
      </c>
      <c r="G1246" s="205" t="s">
        <v>1859</v>
      </c>
      <c r="H1246" s="145">
        <v>3</v>
      </c>
      <c r="I1246" s="212">
        <v>11200</v>
      </c>
      <c r="J1246" s="215">
        <v>39600</v>
      </c>
      <c r="K1246" s="99">
        <v>6000</v>
      </c>
      <c r="L1246" s="99">
        <v>6000</v>
      </c>
      <c r="M1246" s="216">
        <v>45600</v>
      </c>
      <c r="N1246" s="80">
        <f t="shared" si="168"/>
        <v>45600</v>
      </c>
      <c r="O1246" s="81">
        <v>45505</v>
      </c>
      <c r="P1246" s="75"/>
    </row>
    <row r="1247" spans="1:16" x14ac:dyDescent="0.25">
      <c r="A1247" s="58">
        <v>1064</v>
      </c>
      <c r="B1247" s="205" t="s">
        <v>1860</v>
      </c>
      <c r="C1247" s="76" t="s">
        <v>1838</v>
      </c>
      <c r="D1247" s="206" t="s">
        <v>1839</v>
      </c>
      <c r="E1247" s="76" t="s">
        <v>1840</v>
      </c>
      <c r="F1247" s="214">
        <v>39600</v>
      </c>
      <c r="G1247" s="205" t="s">
        <v>1860</v>
      </c>
      <c r="H1247" s="145">
        <v>3</v>
      </c>
      <c r="I1247" s="212">
        <v>11200</v>
      </c>
      <c r="J1247" s="215">
        <v>39600</v>
      </c>
      <c r="K1247" s="99">
        <v>6000</v>
      </c>
      <c r="L1247" s="99">
        <v>6000</v>
      </c>
      <c r="M1247" s="216">
        <v>45600</v>
      </c>
      <c r="N1247" s="80">
        <f t="shared" si="168"/>
        <v>45600</v>
      </c>
      <c r="O1247" s="81">
        <v>45505</v>
      </c>
      <c r="P1247" s="75"/>
    </row>
    <row r="1248" spans="1:16" x14ac:dyDescent="0.25">
      <c r="A1248" s="58">
        <v>1065</v>
      </c>
      <c r="B1248" s="205" t="s">
        <v>1861</v>
      </c>
      <c r="C1248" s="76" t="s">
        <v>1838</v>
      </c>
      <c r="D1248" s="206" t="s">
        <v>1839</v>
      </c>
      <c r="E1248" s="76" t="s">
        <v>1840</v>
      </c>
      <c r="F1248" s="214">
        <v>39600</v>
      </c>
      <c r="G1248" s="205" t="s">
        <v>1861</v>
      </c>
      <c r="H1248" s="145">
        <v>3</v>
      </c>
      <c r="I1248" s="212">
        <v>11200</v>
      </c>
      <c r="J1248" s="215">
        <v>39600</v>
      </c>
      <c r="K1248" s="99">
        <v>6000</v>
      </c>
      <c r="L1248" s="99">
        <v>6000</v>
      </c>
      <c r="M1248" s="216">
        <v>45600</v>
      </c>
      <c r="N1248" s="80">
        <f t="shared" si="168"/>
        <v>45600</v>
      </c>
      <c r="O1248" s="81">
        <v>45505</v>
      </c>
      <c r="P1248" s="75"/>
    </row>
    <row r="1249" spans="1:16" ht="25.5" x14ac:dyDescent="0.25">
      <c r="A1249" s="58">
        <v>1066</v>
      </c>
      <c r="B1249" s="205" t="s">
        <v>1862</v>
      </c>
      <c r="C1249" s="76" t="s">
        <v>1838</v>
      </c>
      <c r="D1249" s="206" t="s">
        <v>1839</v>
      </c>
      <c r="E1249" s="76" t="s">
        <v>1840</v>
      </c>
      <c r="F1249" s="214">
        <v>39600</v>
      </c>
      <c r="G1249" s="205" t="s">
        <v>1862</v>
      </c>
      <c r="H1249" s="145">
        <v>3</v>
      </c>
      <c r="I1249" s="212">
        <v>11200</v>
      </c>
      <c r="J1249" s="215">
        <v>39600</v>
      </c>
      <c r="K1249" s="99">
        <v>6000</v>
      </c>
      <c r="L1249" s="99">
        <v>6000</v>
      </c>
      <c r="M1249" s="216">
        <v>45600</v>
      </c>
      <c r="N1249" s="80">
        <f t="shared" si="168"/>
        <v>45600</v>
      </c>
      <c r="O1249" s="81">
        <v>45505</v>
      </c>
      <c r="P1249" s="75"/>
    </row>
    <row r="1250" spans="1:16" x14ac:dyDescent="0.25">
      <c r="A1250" s="58">
        <v>1067</v>
      </c>
      <c r="B1250" s="205" t="s">
        <v>1863</v>
      </c>
      <c r="C1250" s="76" t="s">
        <v>1864</v>
      </c>
      <c r="D1250" s="206" t="s">
        <v>122</v>
      </c>
      <c r="E1250" s="76" t="s">
        <v>1865</v>
      </c>
      <c r="F1250" s="214">
        <v>50400</v>
      </c>
      <c r="G1250" s="205" t="s">
        <v>1863</v>
      </c>
      <c r="H1250" s="75">
        <v>3</v>
      </c>
      <c r="I1250" s="219" t="s">
        <v>997</v>
      </c>
      <c r="J1250" s="220">
        <v>50400</v>
      </c>
      <c r="K1250" s="99">
        <v>0</v>
      </c>
      <c r="L1250" s="99">
        <v>0</v>
      </c>
      <c r="M1250" s="221">
        <v>50400</v>
      </c>
      <c r="N1250" s="80">
        <f t="shared" si="168"/>
        <v>50400</v>
      </c>
      <c r="O1250" s="81">
        <v>45505</v>
      </c>
      <c r="P1250" s="75"/>
    </row>
    <row r="1251" spans="1:16" x14ac:dyDescent="0.25">
      <c r="A1251" s="58">
        <v>1068</v>
      </c>
      <c r="B1251" s="205" t="s">
        <v>1802</v>
      </c>
      <c r="C1251" s="76" t="s">
        <v>1864</v>
      </c>
      <c r="D1251" s="206" t="s">
        <v>122</v>
      </c>
      <c r="E1251" s="76" t="s">
        <v>1865</v>
      </c>
      <c r="F1251" s="214">
        <v>42000</v>
      </c>
      <c r="G1251" s="205" t="s">
        <v>1802</v>
      </c>
      <c r="H1251" s="75">
        <v>3</v>
      </c>
      <c r="I1251" s="219" t="s">
        <v>1000</v>
      </c>
      <c r="J1251" s="220">
        <v>42000</v>
      </c>
      <c r="K1251" s="99">
        <v>0</v>
      </c>
      <c r="L1251" s="99">
        <v>0</v>
      </c>
      <c r="M1251" s="221">
        <v>42000</v>
      </c>
      <c r="N1251" s="80">
        <f t="shared" si="168"/>
        <v>42000</v>
      </c>
      <c r="O1251" s="81">
        <v>45505</v>
      </c>
      <c r="P1251" s="75"/>
    </row>
    <row r="1252" spans="1:16" x14ac:dyDescent="0.25">
      <c r="A1252" s="58">
        <v>1069</v>
      </c>
      <c r="B1252" s="205" t="s">
        <v>298</v>
      </c>
      <c r="C1252" s="76" t="s">
        <v>1864</v>
      </c>
      <c r="D1252" s="206" t="s">
        <v>122</v>
      </c>
      <c r="E1252" s="76" t="s">
        <v>1865</v>
      </c>
      <c r="F1252" s="214">
        <v>42000</v>
      </c>
      <c r="G1252" s="205" t="s">
        <v>298</v>
      </c>
      <c r="H1252" s="75">
        <v>3</v>
      </c>
      <c r="I1252" s="219" t="s">
        <v>1000</v>
      </c>
      <c r="J1252" s="220">
        <v>42000</v>
      </c>
      <c r="K1252" s="99">
        <v>0</v>
      </c>
      <c r="L1252" s="99">
        <v>0</v>
      </c>
      <c r="M1252" s="221">
        <v>42000</v>
      </c>
      <c r="N1252" s="80">
        <f t="shared" si="168"/>
        <v>42000</v>
      </c>
      <c r="O1252" s="81">
        <v>45505</v>
      </c>
      <c r="P1252" s="75"/>
    </row>
    <row r="1253" spans="1:16" ht="38.25" x14ac:dyDescent="0.25">
      <c r="A1253" s="58">
        <v>1070</v>
      </c>
      <c r="B1253" s="205" t="s">
        <v>1866</v>
      </c>
      <c r="C1253" s="76" t="s">
        <v>1864</v>
      </c>
      <c r="D1253" s="206" t="s">
        <v>122</v>
      </c>
      <c r="E1253" s="76" t="s">
        <v>1865</v>
      </c>
      <c r="F1253" s="214">
        <v>42000</v>
      </c>
      <c r="G1253" s="205" t="s">
        <v>1866</v>
      </c>
      <c r="H1253" s="75">
        <v>3</v>
      </c>
      <c r="I1253" s="219" t="s">
        <v>1000</v>
      </c>
      <c r="J1253" s="220">
        <v>42000</v>
      </c>
      <c r="K1253" s="99">
        <v>0</v>
      </c>
      <c r="L1253" s="99">
        <v>0</v>
      </c>
      <c r="M1253" s="221">
        <v>42000</v>
      </c>
      <c r="N1253" s="80">
        <f t="shared" si="168"/>
        <v>42000</v>
      </c>
      <c r="O1253" s="81">
        <v>45505</v>
      </c>
      <c r="P1253" s="75"/>
    </row>
    <row r="1254" spans="1:16" ht="25.5" x14ac:dyDescent="0.25">
      <c r="A1254" s="58">
        <v>1071</v>
      </c>
      <c r="B1254" s="205" t="s">
        <v>1867</v>
      </c>
      <c r="C1254" s="76" t="s">
        <v>1864</v>
      </c>
      <c r="D1254" s="206" t="s">
        <v>122</v>
      </c>
      <c r="E1254" s="76" t="s">
        <v>1865</v>
      </c>
      <c r="F1254" s="214">
        <v>25200</v>
      </c>
      <c r="G1254" s="205" t="s">
        <v>1867</v>
      </c>
      <c r="H1254" s="75">
        <v>4</v>
      </c>
      <c r="I1254" s="219" t="s">
        <v>1005</v>
      </c>
      <c r="J1254" s="220">
        <v>25200</v>
      </c>
      <c r="K1254" s="99">
        <v>0</v>
      </c>
      <c r="L1254" s="99">
        <v>0</v>
      </c>
      <c r="M1254" s="221">
        <v>25200</v>
      </c>
      <c r="N1254" s="80">
        <f t="shared" si="168"/>
        <v>25200</v>
      </c>
      <c r="O1254" s="81">
        <v>45505</v>
      </c>
      <c r="P1254" s="75"/>
    </row>
    <row r="1255" spans="1:16" ht="25.5" x14ac:dyDescent="0.25">
      <c r="A1255" s="58">
        <v>1072</v>
      </c>
      <c r="B1255" s="205" t="s">
        <v>1868</v>
      </c>
      <c r="C1255" s="76" t="s">
        <v>1864</v>
      </c>
      <c r="D1255" s="206" t="s">
        <v>122</v>
      </c>
      <c r="E1255" s="76" t="s">
        <v>1865</v>
      </c>
      <c r="F1255" s="214">
        <v>25200</v>
      </c>
      <c r="G1255" s="205" t="s">
        <v>1868</v>
      </c>
      <c r="H1255" s="75">
        <v>4</v>
      </c>
      <c r="I1255" s="219" t="s">
        <v>1005</v>
      </c>
      <c r="J1255" s="220">
        <v>25200</v>
      </c>
      <c r="K1255" s="99">
        <v>0</v>
      </c>
      <c r="L1255" s="99">
        <v>0</v>
      </c>
      <c r="M1255" s="221">
        <v>25200</v>
      </c>
      <c r="N1255" s="80">
        <f t="shared" si="168"/>
        <v>25200</v>
      </c>
      <c r="O1255" s="81">
        <v>45505</v>
      </c>
      <c r="P1255" s="75"/>
    </row>
    <row r="1256" spans="1:16" ht="25.5" x14ac:dyDescent="0.25">
      <c r="A1256" s="58">
        <v>1073</v>
      </c>
      <c r="B1256" s="205" t="s">
        <v>1869</v>
      </c>
      <c r="C1256" s="76" t="s">
        <v>1864</v>
      </c>
      <c r="D1256" s="206" t="s">
        <v>122</v>
      </c>
      <c r="E1256" s="76" t="s">
        <v>1865</v>
      </c>
      <c r="F1256" s="214">
        <v>25200</v>
      </c>
      <c r="G1256" s="205" t="s">
        <v>1869</v>
      </c>
      <c r="H1256" s="75">
        <v>4</v>
      </c>
      <c r="I1256" s="219" t="s">
        <v>1005</v>
      </c>
      <c r="J1256" s="220">
        <v>25200</v>
      </c>
      <c r="K1256" s="99">
        <v>0</v>
      </c>
      <c r="L1256" s="99">
        <v>0</v>
      </c>
      <c r="M1256" s="221">
        <v>25200</v>
      </c>
      <c r="N1256" s="80">
        <f t="shared" si="168"/>
        <v>25200</v>
      </c>
      <c r="O1256" s="81">
        <v>45505</v>
      </c>
      <c r="P1256" s="75"/>
    </row>
    <row r="1257" spans="1:16" ht="25.5" x14ac:dyDescent="0.25">
      <c r="A1257" s="58">
        <v>1074</v>
      </c>
      <c r="B1257" s="205" t="s">
        <v>1870</v>
      </c>
      <c r="C1257" s="76" t="s">
        <v>1864</v>
      </c>
      <c r="D1257" s="206" t="s">
        <v>122</v>
      </c>
      <c r="E1257" s="76" t="s">
        <v>1865</v>
      </c>
      <c r="F1257" s="214">
        <v>25200</v>
      </c>
      <c r="G1257" s="205" t="s">
        <v>1870</v>
      </c>
      <c r="H1257" s="75">
        <v>4</v>
      </c>
      <c r="I1257" s="219" t="s">
        <v>1005</v>
      </c>
      <c r="J1257" s="220">
        <v>25200</v>
      </c>
      <c r="K1257" s="99">
        <v>0</v>
      </c>
      <c r="L1257" s="99">
        <v>0</v>
      </c>
      <c r="M1257" s="221">
        <v>25200</v>
      </c>
      <c r="N1257" s="80">
        <f t="shared" si="168"/>
        <v>25200</v>
      </c>
      <c r="O1257" s="81">
        <v>45505</v>
      </c>
      <c r="P1257" s="75"/>
    </row>
    <row r="1258" spans="1:16" x14ac:dyDescent="0.25">
      <c r="A1258" s="58">
        <v>1075</v>
      </c>
      <c r="B1258" s="205" t="s">
        <v>1863</v>
      </c>
      <c r="C1258" s="76" t="s">
        <v>1864</v>
      </c>
      <c r="D1258" s="206" t="s">
        <v>122</v>
      </c>
      <c r="E1258" s="76" t="s">
        <v>1865</v>
      </c>
      <c r="F1258" s="214">
        <v>50400</v>
      </c>
      <c r="G1258" s="205" t="s">
        <v>1863</v>
      </c>
      <c r="H1258" s="75">
        <v>3</v>
      </c>
      <c r="I1258" s="219" t="s">
        <v>997</v>
      </c>
      <c r="J1258" s="220">
        <v>50400</v>
      </c>
      <c r="K1258" s="99">
        <v>0</v>
      </c>
      <c r="L1258" s="99">
        <v>0</v>
      </c>
      <c r="M1258" s="221">
        <v>50400</v>
      </c>
      <c r="N1258" s="80">
        <f t="shared" si="168"/>
        <v>50400</v>
      </c>
      <c r="O1258" s="81">
        <v>45505</v>
      </c>
      <c r="P1258" s="75"/>
    </row>
    <row r="1259" spans="1:16" x14ac:dyDescent="0.25">
      <c r="A1259" s="58">
        <v>1076</v>
      </c>
      <c r="B1259" s="205" t="s">
        <v>1802</v>
      </c>
      <c r="C1259" s="76" t="s">
        <v>1864</v>
      </c>
      <c r="D1259" s="206" t="s">
        <v>122</v>
      </c>
      <c r="E1259" s="76" t="s">
        <v>1865</v>
      </c>
      <c r="F1259" s="214">
        <v>42000</v>
      </c>
      <c r="G1259" s="205" t="s">
        <v>1802</v>
      </c>
      <c r="H1259" s="75">
        <v>3</v>
      </c>
      <c r="I1259" s="219" t="s">
        <v>1000</v>
      </c>
      <c r="J1259" s="220">
        <v>42000</v>
      </c>
      <c r="K1259" s="99">
        <v>0</v>
      </c>
      <c r="L1259" s="99">
        <v>0</v>
      </c>
      <c r="M1259" s="221">
        <v>42000</v>
      </c>
      <c r="N1259" s="80">
        <f t="shared" si="168"/>
        <v>42000</v>
      </c>
      <c r="O1259" s="81">
        <v>45505</v>
      </c>
      <c r="P1259" s="75"/>
    </row>
    <row r="1260" spans="1:16" x14ac:dyDescent="0.25">
      <c r="A1260" s="58">
        <v>1077</v>
      </c>
      <c r="B1260" s="205" t="s">
        <v>298</v>
      </c>
      <c r="C1260" s="76" t="s">
        <v>1864</v>
      </c>
      <c r="D1260" s="206" t="s">
        <v>122</v>
      </c>
      <c r="E1260" s="76" t="s">
        <v>1865</v>
      </c>
      <c r="F1260" s="214">
        <v>42000</v>
      </c>
      <c r="G1260" s="205" t="s">
        <v>298</v>
      </c>
      <c r="H1260" s="75">
        <v>3</v>
      </c>
      <c r="I1260" s="219" t="s">
        <v>1000</v>
      </c>
      <c r="J1260" s="220">
        <v>42000</v>
      </c>
      <c r="K1260" s="99">
        <v>0</v>
      </c>
      <c r="L1260" s="99">
        <v>0</v>
      </c>
      <c r="M1260" s="221">
        <v>42000</v>
      </c>
      <c r="N1260" s="80">
        <f t="shared" si="168"/>
        <v>42000</v>
      </c>
      <c r="O1260" s="81">
        <v>45505</v>
      </c>
      <c r="P1260" s="75"/>
    </row>
    <row r="1261" spans="1:16" ht="38.25" x14ac:dyDescent="0.25">
      <c r="A1261" s="58">
        <v>1078</v>
      </c>
      <c r="B1261" s="205" t="s">
        <v>1866</v>
      </c>
      <c r="C1261" s="76" t="s">
        <v>1864</v>
      </c>
      <c r="D1261" s="206" t="s">
        <v>122</v>
      </c>
      <c r="E1261" s="76" t="s">
        <v>1865</v>
      </c>
      <c r="F1261" s="214">
        <v>42000</v>
      </c>
      <c r="G1261" s="205" t="s">
        <v>1866</v>
      </c>
      <c r="H1261" s="75">
        <v>3</v>
      </c>
      <c r="I1261" s="219" t="s">
        <v>1000</v>
      </c>
      <c r="J1261" s="220">
        <v>42000</v>
      </c>
      <c r="K1261" s="99">
        <v>0</v>
      </c>
      <c r="L1261" s="99">
        <v>0</v>
      </c>
      <c r="M1261" s="221">
        <v>42000</v>
      </c>
      <c r="N1261" s="80">
        <f t="shared" si="168"/>
        <v>42000</v>
      </c>
      <c r="O1261" s="81">
        <v>45505</v>
      </c>
      <c r="P1261" s="75"/>
    </row>
    <row r="1262" spans="1:16" ht="25.5" x14ac:dyDescent="0.25">
      <c r="A1262" s="58">
        <v>1079</v>
      </c>
      <c r="B1262" s="205" t="s">
        <v>1867</v>
      </c>
      <c r="C1262" s="76" t="s">
        <v>1864</v>
      </c>
      <c r="D1262" s="206" t="s">
        <v>122</v>
      </c>
      <c r="E1262" s="76" t="s">
        <v>1865</v>
      </c>
      <c r="F1262" s="214">
        <v>25200</v>
      </c>
      <c r="G1262" s="205" t="s">
        <v>1867</v>
      </c>
      <c r="H1262" s="75">
        <v>4</v>
      </c>
      <c r="I1262" s="219" t="s">
        <v>1005</v>
      </c>
      <c r="J1262" s="220">
        <v>25200</v>
      </c>
      <c r="K1262" s="99">
        <v>0</v>
      </c>
      <c r="L1262" s="99">
        <v>0</v>
      </c>
      <c r="M1262" s="221">
        <v>25200</v>
      </c>
      <c r="N1262" s="80">
        <f t="shared" si="168"/>
        <v>25200</v>
      </c>
      <c r="O1262" s="81">
        <v>45505</v>
      </c>
      <c r="P1262" s="75"/>
    </row>
    <row r="1263" spans="1:16" ht="25.5" x14ac:dyDescent="0.25">
      <c r="A1263" s="58">
        <v>1080</v>
      </c>
      <c r="B1263" s="205" t="s">
        <v>1868</v>
      </c>
      <c r="C1263" s="76" t="s">
        <v>1864</v>
      </c>
      <c r="D1263" s="206" t="s">
        <v>122</v>
      </c>
      <c r="E1263" s="76" t="s">
        <v>1865</v>
      </c>
      <c r="F1263" s="214">
        <v>25200</v>
      </c>
      <c r="G1263" s="205" t="s">
        <v>1868</v>
      </c>
      <c r="H1263" s="75">
        <v>4</v>
      </c>
      <c r="I1263" s="219" t="s">
        <v>1005</v>
      </c>
      <c r="J1263" s="220">
        <v>25200</v>
      </c>
      <c r="K1263" s="99">
        <v>0</v>
      </c>
      <c r="L1263" s="99">
        <v>0</v>
      </c>
      <c r="M1263" s="221">
        <v>25200</v>
      </c>
      <c r="N1263" s="80">
        <f t="shared" si="168"/>
        <v>25200</v>
      </c>
      <c r="O1263" s="81">
        <v>45505</v>
      </c>
      <c r="P1263" s="75"/>
    </row>
    <row r="1264" spans="1:16" ht="25.5" x14ac:dyDescent="0.25">
      <c r="A1264" s="58">
        <v>1081</v>
      </c>
      <c r="B1264" s="205" t="s">
        <v>1869</v>
      </c>
      <c r="C1264" s="76" t="s">
        <v>1864</v>
      </c>
      <c r="D1264" s="206" t="s">
        <v>122</v>
      </c>
      <c r="E1264" s="76" t="s">
        <v>1865</v>
      </c>
      <c r="F1264" s="214">
        <v>25200</v>
      </c>
      <c r="G1264" s="205" t="s">
        <v>1869</v>
      </c>
      <c r="H1264" s="75">
        <v>4</v>
      </c>
      <c r="I1264" s="219" t="s">
        <v>1005</v>
      </c>
      <c r="J1264" s="220">
        <v>25200</v>
      </c>
      <c r="K1264" s="99">
        <v>0</v>
      </c>
      <c r="L1264" s="99">
        <v>0</v>
      </c>
      <c r="M1264" s="221">
        <v>25200</v>
      </c>
      <c r="N1264" s="80">
        <f t="shared" si="168"/>
        <v>25200</v>
      </c>
      <c r="O1264" s="81">
        <v>45505</v>
      </c>
      <c r="P1264" s="75"/>
    </row>
    <row r="1265" spans="1:16" ht="25.5" x14ac:dyDescent="0.25">
      <c r="A1265" s="58">
        <v>1082</v>
      </c>
      <c r="B1265" s="205" t="s">
        <v>1870</v>
      </c>
      <c r="C1265" s="76" t="s">
        <v>1864</v>
      </c>
      <c r="D1265" s="206" t="s">
        <v>122</v>
      </c>
      <c r="E1265" s="76" t="s">
        <v>1865</v>
      </c>
      <c r="F1265" s="214">
        <v>25200</v>
      </c>
      <c r="G1265" s="205" t="s">
        <v>1870</v>
      </c>
      <c r="H1265" s="75">
        <v>4</v>
      </c>
      <c r="I1265" s="219" t="s">
        <v>1005</v>
      </c>
      <c r="J1265" s="220">
        <v>25200</v>
      </c>
      <c r="K1265" s="99">
        <v>0</v>
      </c>
      <c r="L1265" s="99">
        <v>0</v>
      </c>
      <c r="M1265" s="221">
        <v>25200</v>
      </c>
      <c r="N1265" s="80">
        <f t="shared" si="168"/>
        <v>25200</v>
      </c>
      <c r="O1265" s="81">
        <v>45505</v>
      </c>
      <c r="P1265" s="75"/>
    </row>
    <row r="1266" spans="1:16" x14ac:dyDescent="0.25">
      <c r="A1266" s="58"/>
      <c r="B1266" s="222" t="s">
        <v>95</v>
      </c>
      <c r="C1266" s="76"/>
      <c r="D1266" s="206"/>
      <c r="E1266" s="76"/>
      <c r="F1266" s="207"/>
      <c r="G1266" s="207"/>
      <c r="H1266" s="145"/>
      <c r="I1266" s="99"/>
      <c r="J1266" s="84"/>
      <c r="K1266" s="99"/>
      <c r="L1266" s="99"/>
      <c r="M1266" s="86">
        <f>SUM(M1220:M1265)</f>
        <v>2052000</v>
      </c>
      <c r="N1266" s="86">
        <f>SUM(N1220:N1265)</f>
        <v>2052000</v>
      </c>
      <c r="O1266" s="81">
        <v>45505</v>
      </c>
      <c r="P1266" s="75"/>
    </row>
    <row r="1267" spans="1:16" x14ac:dyDescent="0.25">
      <c r="A1267" s="485" t="s">
        <v>1871</v>
      </c>
      <c r="B1267" s="485"/>
      <c r="C1267" s="485"/>
      <c r="D1267" s="206"/>
      <c r="E1267" s="76"/>
      <c r="F1267" s="207"/>
      <c r="G1267" s="207"/>
      <c r="H1267" s="145"/>
      <c r="I1267" s="99"/>
      <c r="J1267" s="84"/>
      <c r="K1267" s="99"/>
      <c r="L1267" s="99"/>
      <c r="M1267" s="86"/>
      <c r="N1267" s="86"/>
      <c r="O1267" s="81"/>
      <c r="P1267" s="75"/>
    </row>
    <row r="1268" spans="1:16" ht="25.5" x14ac:dyDescent="0.25">
      <c r="A1268" s="49">
        <v>1083</v>
      </c>
      <c r="B1268" s="117" t="s">
        <v>1808</v>
      </c>
      <c r="C1268" s="50" t="s">
        <v>1872</v>
      </c>
      <c r="D1268" s="199" t="s">
        <v>180</v>
      </c>
      <c r="E1268" s="50" t="s">
        <v>1873</v>
      </c>
      <c r="F1268" s="204">
        <v>94000</v>
      </c>
      <c r="G1268" s="117" t="s">
        <v>1808</v>
      </c>
      <c r="H1268" s="148">
        <v>5</v>
      </c>
      <c r="I1268" s="96">
        <v>16800</v>
      </c>
      <c r="J1268" s="66">
        <v>84000</v>
      </c>
      <c r="K1268" s="96">
        <v>10000</v>
      </c>
      <c r="L1268" s="96">
        <v>0</v>
      </c>
      <c r="M1268" s="53">
        <v>94000</v>
      </c>
      <c r="N1268" s="53">
        <v>94000</v>
      </c>
      <c r="O1268" s="55">
        <v>45444</v>
      </c>
      <c r="P1268" s="51" t="s">
        <v>188</v>
      </c>
    </row>
    <row r="1269" spans="1:16" ht="25.5" x14ac:dyDescent="0.25">
      <c r="A1269" s="51">
        <v>1084</v>
      </c>
      <c r="B1269" s="50" t="s">
        <v>1874</v>
      </c>
      <c r="C1269" s="50" t="s">
        <v>1872</v>
      </c>
      <c r="D1269" s="199" t="s">
        <v>180</v>
      </c>
      <c r="E1269" s="50" t="s">
        <v>1873</v>
      </c>
      <c r="F1269" s="96">
        <v>94000</v>
      </c>
      <c r="G1269" s="50" t="s">
        <v>1874</v>
      </c>
      <c r="H1269" s="51">
        <v>5</v>
      </c>
      <c r="I1269" s="96">
        <v>16800</v>
      </c>
      <c r="J1269" s="96">
        <v>84000</v>
      </c>
      <c r="K1269" s="96">
        <v>10000</v>
      </c>
      <c r="L1269" s="53">
        <v>0</v>
      </c>
      <c r="M1269" s="53">
        <v>94000</v>
      </c>
      <c r="N1269" s="53">
        <v>94000</v>
      </c>
      <c r="O1269" s="55">
        <v>45444</v>
      </c>
      <c r="P1269" s="51" t="s">
        <v>188</v>
      </c>
    </row>
    <row r="1270" spans="1:16" ht="25.5" x14ac:dyDescent="0.25">
      <c r="A1270" s="49">
        <v>1085</v>
      </c>
      <c r="B1270" s="50" t="s">
        <v>1802</v>
      </c>
      <c r="C1270" s="50" t="s">
        <v>1872</v>
      </c>
      <c r="D1270" s="199" t="s">
        <v>180</v>
      </c>
      <c r="E1270" s="50" t="s">
        <v>1873</v>
      </c>
      <c r="F1270" s="53">
        <v>80000</v>
      </c>
      <c r="G1270" s="50" t="s">
        <v>1802</v>
      </c>
      <c r="H1270" s="51">
        <v>5</v>
      </c>
      <c r="I1270" s="53">
        <v>14000</v>
      </c>
      <c r="J1270" s="53">
        <v>70000</v>
      </c>
      <c r="K1270" s="53">
        <v>10000</v>
      </c>
      <c r="L1270" s="53">
        <v>0</v>
      </c>
      <c r="M1270" s="53">
        <v>80000</v>
      </c>
      <c r="N1270" s="53">
        <v>80000</v>
      </c>
      <c r="O1270" s="55">
        <v>45444</v>
      </c>
      <c r="P1270" s="51" t="s">
        <v>188</v>
      </c>
    </row>
    <row r="1271" spans="1:16" ht="25.5" x14ac:dyDescent="0.25">
      <c r="A1271" s="51">
        <v>1086</v>
      </c>
      <c r="B1271" s="50" t="s">
        <v>1875</v>
      </c>
      <c r="C1271" s="50" t="s">
        <v>1872</v>
      </c>
      <c r="D1271" s="199" t="s">
        <v>180</v>
      </c>
      <c r="E1271" s="50" t="s">
        <v>1873</v>
      </c>
      <c r="F1271" s="53">
        <v>66000</v>
      </c>
      <c r="G1271" s="50" t="s">
        <v>1875</v>
      </c>
      <c r="H1271" s="96">
        <v>5</v>
      </c>
      <c r="I1271" s="53">
        <v>11200</v>
      </c>
      <c r="J1271" s="53">
        <v>56000</v>
      </c>
      <c r="K1271" s="53">
        <v>10000</v>
      </c>
      <c r="L1271" s="53">
        <v>0</v>
      </c>
      <c r="M1271" s="53">
        <v>66000</v>
      </c>
      <c r="N1271" s="53">
        <v>66000</v>
      </c>
      <c r="O1271" s="55">
        <v>45444</v>
      </c>
      <c r="P1271" s="51" t="s">
        <v>188</v>
      </c>
    </row>
    <row r="1272" spans="1:16" ht="25.5" x14ac:dyDescent="0.25">
      <c r="A1272" s="49">
        <v>1087</v>
      </c>
      <c r="B1272" s="50" t="s">
        <v>1863</v>
      </c>
      <c r="C1272" s="50" t="s">
        <v>1876</v>
      </c>
      <c r="D1272" s="51" t="s">
        <v>186</v>
      </c>
      <c r="E1272" s="51" t="s">
        <v>1877</v>
      </c>
      <c r="F1272" s="53">
        <v>67200</v>
      </c>
      <c r="G1272" s="50" t="s">
        <v>1863</v>
      </c>
      <c r="H1272" s="96">
        <v>4</v>
      </c>
      <c r="I1272" s="53">
        <v>16800</v>
      </c>
      <c r="J1272" s="53">
        <v>67200</v>
      </c>
      <c r="K1272" s="53">
        <v>0</v>
      </c>
      <c r="L1272" s="53">
        <v>0</v>
      </c>
      <c r="M1272" s="53">
        <v>67200</v>
      </c>
      <c r="N1272" s="53">
        <v>67200</v>
      </c>
      <c r="O1272" s="55">
        <v>45444</v>
      </c>
      <c r="P1272" s="51" t="s">
        <v>188</v>
      </c>
    </row>
    <row r="1273" spans="1:16" ht="25.5" x14ac:dyDescent="0.25">
      <c r="A1273" s="51">
        <v>1088</v>
      </c>
      <c r="B1273" s="50" t="s">
        <v>1863</v>
      </c>
      <c r="C1273" s="50" t="s">
        <v>1878</v>
      </c>
      <c r="D1273" s="51" t="s">
        <v>186</v>
      </c>
      <c r="E1273" s="51" t="s">
        <v>1879</v>
      </c>
      <c r="F1273" s="53">
        <v>50400</v>
      </c>
      <c r="G1273" s="50" t="s">
        <v>1863</v>
      </c>
      <c r="H1273" s="96">
        <v>3</v>
      </c>
      <c r="I1273" s="53">
        <v>16800</v>
      </c>
      <c r="J1273" s="53">
        <v>50400</v>
      </c>
      <c r="K1273" s="53">
        <v>0</v>
      </c>
      <c r="L1273" s="53">
        <v>0</v>
      </c>
      <c r="M1273" s="53">
        <v>50400</v>
      </c>
      <c r="N1273" s="53">
        <v>50400</v>
      </c>
      <c r="O1273" s="55">
        <v>45444</v>
      </c>
      <c r="P1273" s="51" t="s">
        <v>188</v>
      </c>
    </row>
    <row r="1274" spans="1:16" x14ac:dyDescent="0.25">
      <c r="A1274" s="223"/>
      <c r="B1274" s="203" t="s">
        <v>95</v>
      </c>
      <c r="C1274" s="223"/>
      <c r="D1274" s="223"/>
      <c r="E1274" s="223"/>
      <c r="F1274" s="86"/>
      <c r="G1274" s="86"/>
      <c r="H1274" s="86"/>
      <c r="I1274" s="86"/>
      <c r="J1274" s="86"/>
      <c r="K1274" s="86"/>
      <c r="L1274" s="86"/>
      <c r="M1274" s="86">
        <f>SUM(M1268:M1273)</f>
        <v>451600</v>
      </c>
      <c r="N1274" s="86">
        <f>SUM(N1268:N1273)</f>
        <v>451600</v>
      </c>
      <c r="O1274" s="223"/>
      <c r="P1274" s="223"/>
    </row>
    <row r="1275" spans="1:16" x14ac:dyDescent="0.25">
      <c r="A1275" s="538" t="s">
        <v>740</v>
      </c>
      <c r="B1275" s="539"/>
      <c r="C1275" s="75"/>
      <c r="D1275" s="75"/>
      <c r="E1275" s="75"/>
      <c r="F1275" s="75"/>
      <c r="G1275" s="75"/>
      <c r="H1275" s="75"/>
      <c r="I1275" s="75"/>
      <c r="J1275" s="75"/>
      <c r="K1275" s="75"/>
      <c r="L1275" s="75"/>
      <c r="M1275" s="224">
        <f>M1274+M1266+M1218</f>
        <v>5025126</v>
      </c>
      <c r="N1275" s="32">
        <f>N1274+N1266+N1218</f>
        <v>5025126</v>
      </c>
      <c r="O1275" s="75"/>
      <c r="P1275" s="75"/>
    </row>
    <row r="1276" spans="1:16" ht="15.75" x14ac:dyDescent="0.25">
      <c r="A1276" s="543" t="s">
        <v>1880</v>
      </c>
      <c r="B1276" s="544"/>
      <c r="C1276" s="544"/>
      <c r="D1276" s="544"/>
      <c r="E1276" s="544"/>
      <c r="F1276" s="544"/>
      <c r="G1276" s="544"/>
      <c r="H1276" s="544"/>
      <c r="I1276" s="544"/>
      <c r="J1276" s="544"/>
      <c r="K1276" s="544"/>
      <c r="L1276" s="544"/>
      <c r="M1276" s="544"/>
      <c r="N1276" s="544"/>
      <c r="O1276" s="544"/>
      <c r="P1276" s="545"/>
    </row>
    <row r="1277" spans="1:16" x14ac:dyDescent="0.25">
      <c r="A1277" s="462" t="s">
        <v>106</v>
      </c>
      <c r="B1277" s="486" t="s">
        <v>107</v>
      </c>
      <c r="C1277" s="486" t="s">
        <v>158</v>
      </c>
      <c r="D1277" s="486" t="s">
        <v>109</v>
      </c>
      <c r="E1277" s="486" t="s">
        <v>110</v>
      </c>
      <c r="F1277" s="548" t="s">
        <v>111</v>
      </c>
      <c r="G1277" s="486" t="s">
        <v>112</v>
      </c>
      <c r="H1277" s="462" t="s">
        <v>113</v>
      </c>
      <c r="I1277" s="462"/>
      <c r="J1277" s="462"/>
      <c r="K1277" s="462"/>
      <c r="L1277" s="462"/>
      <c r="M1277" s="486" t="s">
        <v>114</v>
      </c>
      <c r="N1277" s="486" t="s">
        <v>159</v>
      </c>
      <c r="O1277" s="486" t="s">
        <v>160</v>
      </c>
      <c r="P1277" s="486" t="s">
        <v>161</v>
      </c>
    </row>
    <row r="1278" spans="1:16" ht="25.5" x14ac:dyDescent="0.25">
      <c r="A1278" s="462"/>
      <c r="B1278" s="486"/>
      <c r="C1278" s="486"/>
      <c r="D1278" s="486"/>
      <c r="E1278" s="486"/>
      <c r="F1278" s="548"/>
      <c r="G1278" s="486"/>
      <c r="H1278" s="203" t="s">
        <v>115</v>
      </c>
      <c r="I1278" s="203" t="s">
        <v>116</v>
      </c>
      <c r="J1278" s="203" t="s">
        <v>117</v>
      </c>
      <c r="K1278" s="203" t="s">
        <v>118</v>
      </c>
      <c r="L1278" s="203" t="s">
        <v>1968</v>
      </c>
      <c r="M1278" s="486"/>
      <c r="N1278" s="486"/>
      <c r="O1278" s="486"/>
      <c r="P1278" s="486"/>
    </row>
    <row r="1279" spans="1:16" ht="25.5" x14ac:dyDescent="0.25">
      <c r="A1279" s="28">
        <v>1089</v>
      </c>
      <c r="B1279" s="46" t="s">
        <v>1881</v>
      </c>
      <c r="C1279" s="12" t="s">
        <v>1882</v>
      </c>
      <c r="D1279" s="1" t="s">
        <v>176</v>
      </c>
      <c r="E1279" s="92" t="s">
        <v>1883</v>
      </c>
      <c r="F1279" s="225">
        <v>72200</v>
      </c>
      <c r="G1279" s="46" t="s">
        <v>1881</v>
      </c>
      <c r="H1279" s="69">
        <v>4</v>
      </c>
      <c r="I1279" s="225">
        <v>16800</v>
      </c>
      <c r="J1279" s="225">
        <v>67200</v>
      </c>
      <c r="K1279" s="93">
        <v>5000</v>
      </c>
      <c r="L1279" s="93"/>
      <c r="M1279" s="69">
        <v>72200</v>
      </c>
      <c r="N1279" s="69">
        <f>M1279</f>
        <v>72200</v>
      </c>
      <c r="O1279" s="41">
        <v>45444</v>
      </c>
      <c r="P1279" s="1"/>
    </row>
    <row r="1280" spans="1:16" ht="25.5" x14ac:dyDescent="0.25">
      <c r="A1280" s="28">
        <v>1090</v>
      </c>
      <c r="B1280" s="1" t="s">
        <v>1884</v>
      </c>
      <c r="C1280" s="12" t="s">
        <v>1882</v>
      </c>
      <c r="D1280" s="1" t="s">
        <v>176</v>
      </c>
      <c r="E1280" s="92" t="s">
        <v>1883</v>
      </c>
      <c r="F1280" s="225">
        <v>72200</v>
      </c>
      <c r="G1280" s="1" t="s">
        <v>1884</v>
      </c>
      <c r="H1280" s="69">
        <v>4</v>
      </c>
      <c r="I1280" s="225">
        <v>16800</v>
      </c>
      <c r="J1280" s="225">
        <v>67200</v>
      </c>
      <c r="K1280" s="93">
        <v>5000</v>
      </c>
      <c r="L1280" s="93"/>
      <c r="M1280" s="69">
        <v>72200</v>
      </c>
      <c r="N1280" s="69">
        <f t="shared" ref="N1280:N1307" si="169">M1280</f>
        <v>72200</v>
      </c>
      <c r="O1280" s="41">
        <v>45444</v>
      </c>
      <c r="P1280" s="1"/>
    </row>
    <row r="1281" spans="1:16" ht="25.5" x14ac:dyDescent="0.25">
      <c r="A1281" s="28">
        <v>1091</v>
      </c>
      <c r="B1281" s="1" t="s">
        <v>1885</v>
      </c>
      <c r="C1281" s="12" t="s">
        <v>1882</v>
      </c>
      <c r="D1281" s="1" t="s">
        <v>176</v>
      </c>
      <c r="E1281" s="92" t="s">
        <v>1883</v>
      </c>
      <c r="F1281" s="225">
        <v>61000</v>
      </c>
      <c r="G1281" s="1" t="s">
        <v>1885</v>
      </c>
      <c r="H1281" s="69">
        <v>4</v>
      </c>
      <c r="I1281" s="225">
        <v>14000</v>
      </c>
      <c r="J1281" s="225">
        <v>56000</v>
      </c>
      <c r="K1281" s="93">
        <v>5000</v>
      </c>
      <c r="L1281" s="93"/>
      <c r="M1281" s="69">
        <v>61000</v>
      </c>
      <c r="N1281" s="69">
        <f t="shared" si="169"/>
        <v>61000</v>
      </c>
      <c r="O1281" s="41">
        <v>45444</v>
      </c>
      <c r="P1281" s="1"/>
    </row>
    <row r="1282" spans="1:16" ht="25.5" x14ac:dyDescent="0.25">
      <c r="A1282" s="28">
        <v>1092</v>
      </c>
      <c r="B1282" s="1" t="s">
        <v>1886</v>
      </c>
      <c r="C1282" s="12" t="s">
        <v>1882</v>
      </c>
      <c r="D1282" s="1" t="s">
        <v>176</v>
      </c>
      <c r="E1282" s="92" t="s">
        <v>1883</v>
      </c>
      <c r="F1282" s="225">
        <v>61000</v>
      </c>
      <c r="G1282" s="1" t="s">
        <v>1886</v>
      </c>
      <c r="H1282" s="69">
        <v>4</v>
      </c>
      <c r="I1282" s="225">
        <v>14000</v>
      </c>
      <c r="J1282" s="225">
        <v>56000</v>
      </c>
      <c r="K1282" s="93">
        <v>5000</v>
      </c>
      <c r="L1282" s="93"/>
      <c r="M1282" s="69">
        <v>61000</v>
      </c>
      <c r="N1282" s="69">
        <f t="shared" si="169"/>
        <v>61000</v>
      </c>
      <c r="O1282" s="41">
        <v>45444</v>
      </c>
      <c r="P1282" s="1"/>
    </row>
    <row r="1283" spans="1:16" ht="25.5" x14ac:dyDescent="0.25">
      <c r="A1283" s="28">
        <v>1093</v>
      </c>
      <c r="B1283" s="1" t="s">
        <v>1887</v>
      </c>
      <c r="C1283" s="12" t="s">
        <v>1882</v>
      </c>
      <c r="D1283" s="1" t="s">
        <v>176</v>
      </c>
      <c r="E1283" s="92" t="s">
        <v>1883</v>
      </c>
      <c r="F1283" s="225">
        <v>61000</v>
      </c>
      <c r="G1283" s="1" t="s">
        <v>1887</v>
      </c>
      <c r="H1283" s="69">
        <v>4</v>
      </c>
      <c r="I1283" s="225">
        <v>14000</v>
      </c>
      <c r="J1283" s="225">
        <v>56000</v>
      </c>
      <c r="K1283" s="93">
        <v>5000</v>
      </c>
      <c r="L1283" s="93"/>
      <c r="M1283" s="69">
        <v>61000</v>
      </c>
      <c r="N1283" s="69">
        <f t="shared" si="169"/>
        <v>61000</v>
      </c>
      <c r="O1283" s="41">
        <v>45444</v>
      </c>
      <c r="P1283" s="1"/>
    </row>
    <row r="1284" spans="1:16" ht="25.5" x14ac:dyDescent="0.25">
      <c r="A1284" s="28">
        <v>1094</v>
      </c>
      <c r="B1284" s="1" t="s">
        <v>1888</v>
      </c>
      <c r="C1284" s="12" t="s">
        <v>1882</v>
      </c>
      <c r="D1284" s="1" t="s">
        <v>176</v>
      </c>
      <c r="E1284" s="92" t="s">
        <v>1883</v>
      </c>
      <c r="F1284" s="225">
        <v>61000</v>
      </c>
      <c r="G1284" s="1" t="s">
        <v>1888</v>
      </c>
      <c r="H1284" s="69">
        <v>4</v>
      </c>
      <c r="I1284" s="225">
        <v>14000</v>
      </c>
      <c r="J1284" s="225">
        <v>56000</v>
      </c>
      <c r="K1284" s="93">
        <v>5000</v>
      </c>
      <c r="L1284" s="93"/>
      <c r="M1284" s="69">
        <v>61000</v>
      </c>
      <c r="N1284" s="69">
        <f t="shared" si="169"/>
        <v>61000</v>
      </c>
      <c r="O1284" s="41">
        <v>45444</v>
      </c>
      <c r="P1284" s="1"/>
    </row>
    <row r="1285" spans="1:16" ht="25.5" x14ac:dyDescent="0.25">
      <c r="A1285" s="28">
        <v>1095</v>
      </c>
      <c r="B1285" s="1" t="s">
        <v>1889</v>
      </c>
      <c r="C1285" s="12" t="s">
        <v>1882</v>
      </c>
      <c r="D1285" s="1" t="s">
        <v>176</v>
      </c>
      <c r="E1285" s="92" t="s">
        <v>1883</v>
      </c>
      <c r="F1285" s="225">
        <v>61000</v>
      </c>
      <c r="G1285" s="1" t="s">
        <v>1889</v>
      </c>
      <c r="H1285" s="69">
        <v>4</v>
      </c>
      <c r="I1285" s="225">
        <v>14000</v>
      </c>
      <c r="J1285" s="225">
        <v>56000</v>
      </c>
      <c r="K1285" s="93">
        <v>5000</v>
      </c>
      <c r="L1285" s="93"/>
      <c r="M1285" s="69">
        <v>61000</v>
      </c>
      <c r="N1285" s="69">
        <f t="shared" si="169"/>
        <v>61000</v>
      </c>
      <c r="O1285" s="41">
        <v>45444</v>
      </c>
      <c r="P1285" s="1"/>
    </row>
    <row r="1286" spans="1:16" ht="25.5" x14ac:dyDescent="0.25">
      <c r="A1286" s="28">
        <v>1096</v>
      </c>
      <c r="B1286" s="1" t="s">
        <v>1890</v>
      </c>
      <c r="C1286" s="12" t="s">
        <v>1882</v>
      </c>
      <c r="D1286" s="1" t="s">
        <v>176</v>
      </c>
      <c r="E1286" s="92" t="s">
        <v>1883</v>
      </c>
      <c r="F1286" s="225">
        <v>61000</v>
      </c>
      <c r="G1286" s="1" t="s">
        <v>1890</v>
      </c>
      <c r="H1286" s="69">
        <v>4</v>
      </c>
      <c r="I1286" s="225">
        <v>14000</v>
      </c>
      <c r="J1286" s="225">
        <v>56000</v>
      </c>
      <c r="K1286" s="93">
        <v>5000</v>
      </c>
      <c r="L1286" s="93"/>
      <c r="M1286" s="69">
        <v>61000</v>
      </c>
      <c r="N1286" s="69">
        <f t="shared" si="169"/>
        <v>61000</v>
      </c>
      <c r="O1286" s="41">
        <v>45444</v>
      </c>
      <c r="P1286" s="1"/>
    </row>
    <row r="1287" spans="1:16" ht="25.5" x14ac:dyDescent="0.25">
      <c r="A1287" s="28">
        <v>1097</v>
      </c>
      <c r="B1287" s="1" t="s">
        <v>1891</v>
      </c>
      <c r="C1287" s="12" t="s">
        <v>1882</v>
      </c>
      <c r="D1287" s="1" t="s">
        <v>176</v>
      </c>
      <c r="E1287" s="92" t="s">
        <v>1883</v>
      </c>
      <c r="F1287" s="225">
        <v>61000</v>
      </c>
      <c r="G1287" s="1" t="s">
        <v>1891</v>
      </c>
      <c r="H1287" s="69">
        <v>4</v>
      </c>
      <c r="I1287" s="225">
        <v>14000</v>
      </c>
      <c r="J1287" s="225">
        <v>56000</v>
      </c>
      <c r="K1287" s="93">
        <v>5000</v>
      </c>
      <c r="L1287" s="93"/>
      <c r="M1287" s="69">
        <v>61000</v>
      </c>
      <c r="N1287" s="69">
        <f t="shared" si="169"/>
        <v>61000</v>
      </c>
      <c r="O1287" s="41">
        <v>45444</v>
      </c>
      <c r="P1287" s="1"/>
    </row>
    <row r="1288" spans="1:16" ht="25.5" x14ac:dyDescent="0.25">
      <c r="A1288" s="28">
        <v>1098</v>
      </c>
      <c r="B1288" s="1" t="s">
        <v>1892</v>
      </c>
      <c r="C1288" s="12" t="s">
        <v>1882</v>
      </c>
      <c r="D1288" s="1" t="s">
        <v>176</v>
      </c>
      <c r="E1288" s="92" t="s">
        <v>1883</v>
      </c>
      <c r="F1288" s="225">
        <v>47000</v>
      </c>
      <c r="G1288" s="1" t="s">
        <v>1892</v>
      </c>
      <c r="H1288" s="69">
        <v>3</v>
      </c>
      <c r="I1288" s="225">
        <v>14000</v>
      </c>
      <c r="J1288" s="225">
        <v>42000</v>
      </c>
      <c r="K1288" s="93">
        <v>5000</v>
      </c>
      <c r="L1288" s="93"/>
      <c r="M1288" s="225">
        <v>47000</v>
      </c>
      <c r="N1288" s="69">
        <f t="shared" si="169"/>
        <v>47000</v>
      </c>
      <c r="O1288" s="41">
        <v>45444</v>
      </c>
      <c r="P1288" s="1"/>
    </row>
    <row r="1289" spans="1:16" ht="25.5" x14ac:dyDescent="0.25">
      <c r="A1289" s="28">
        <v>1099</v>
      </c>
      <c r="B1289" s="1" t="s">
        <v>1893</v>
      </c>
      <c r="C1289" s="12" t="s">
        <v>1882</v>
      </c>
      <c r="D1289" s="1" t="s">
        <v>176</v>
      </c>
      <c r="E1289" s="92" t="s">
        <v>1883</v>
      </c>
      <c r="F1289" s="225">
        <v>47000</v>
      </c>
      <c r="G1289" s="1" t="s">
        <v>1893</v>
      </c>
      <c r="H1289" s="69">
        <v>3</v>
      </c>
      <c r="I1289" s="225">
        <v>14000</v>
      </c>
      <c r="J1289" s="225">
        <v>42000</v>
      </c>
      <c r="K1289" s="93">
        <v>5000</v>
      </c>
      <c r="L1289" s="93"/>
      <c r="M1289" s="225">
        <v>47000</v>
      </c>
      <c r="N1289" s="69">
        <f t="shared" si="169"/>
        <v>47000</v>
      </c>
      <c r="O1289" s="41">
        <v>45444</v>
      </c>
      <c r="P1289" s="1"/>
    </row>
    <row r="1290" spans="1:16" ht="25.5" x14ac:dyDescent="0.25">
      <c r="A1290" s="28">
        <v>1100</v>
      </c>
      <c r="B1290" s="1" t="s">
        <v>1894</v>
      </c>
      <c r="C1290" s="12" t="s">
        <v>1882</v>
      </c>
      <c r="D1290" s="1" t="s">
        <v>176</v>
      </c>
      <c r="E1290" s="92" t="s">
        <v>1883</v>
      </c>
      <c r="F1290" s="225">
        <v>47000</v>
      </c>
      <c r="G1290" s="1" t="s">
        <v>1894</v>
      </c>
      <c r="H1290" s="69">
        <v>3</v>
      </c>
      <c r="I1290" s="225">
        <v>14000</v>
      </c>
      <c r="J1290" s="225">
        <v>42000</v>
      </c>
      <c r="K1290" s="93">
        <v>5000</v>
      </c>
      <c r="L1290" s="93"/>
      <c r="M1290" s="225">
        <v>47000</v>
      </c>
      <c r="N1290" s="69">
        <f t="shared" si="169"/>
        <v>47000</v>
      </c>
      <c r="O1290" s="41">
        <v>45444</v>
      </c>
      <c r="P1290" s="1"/>
    </row>
    <row r="1291" spans="1:16" ht="25.5" x14ac:dyDescent="0.25">
      <c r="A1291" s="28">
        <v>1101</v>
      </c>
      <c r="B1291" s="1" t="s">
        <v>1895</v>
      </c>
      <c r="C1291" s="12" t="s">
        <v>1882</v>
      </c>
      <c r="D1291" s="1" t="s">
        <v>176</v>
      </c>
      <c r="E1291" s="92" t="s">
        <v>1883</v>
      </c>
      <c r="F1291" s="225">
        <v>27400</v>
      </c>
      <c r="G1291" s="1" t="s">
        <v>1895</v>
      </c>
      <c r="H1291" s="69">
        <v>2</v>
      </c>
      <c r="I1291" s="225">
        <v>11200</v>
      </c>
      <c r="J1291" s="225">
        <v>22400</v>
      </c>
      <c r="K1291" s="93">
        <v>5000</v>
      </c>
      <c r="L1291" s="93"/>
      <c r="M1291" s="225">
        <v>27400</v>
      </c>
      <c r="N1291" s="69">
        <f t="shared" si="169"/>
        <v>27400</v>
      </c>
      <c r="O1291" s="41">
        <v>45444</v>
      </c>
      <c r="P1291" s="1"/>
    </row>
    <row r="1292" spans="1:16" ht="25.5" x14ac:dyDescent="0.25">
      <c r="A1292" s="28">
        <v>1102</v>
      </c>
      <c r="B1292" s="1" t="s">
        <v>1896</v>
      </c>
      <c r="C1292" s="12" t="s">
        <v>1882</v>
      </c>
      <c r="D1292" s="1" t="s">
        <v>176</v>
      </c>
      <c r="E1292" s="92" t="s">
        <v>1883</v>
      </c>
      <c r="F1292" s="225">
        <v>27400</v>
      </c>
      <c r="G1292" s="1" t="s">
        <v>1896</v>
      </c>
      <c r="H1292" s="69">
        <v>2</v>
      </c>
      <c r="I1292" s="225">
        <v>11200</v>
      </c>
      <c r="J1292" s="225">
        <v>22400</v>
      </c>
      <c r="K1292" s="93">
        <v>5000</v>
      </c>
      <c r="L1292" s="93"/>
      <c r="M1292" s="225">
        <v>27400</v>
      </c>
      <c r="N1292" s="69">
        <f t="shared" si="169"/>
        <v>27400</v>
      </c>
      <c r="O1292" s="41">
        <v>45444</v>
      </c>
      <c r="P1292" s="1"/>
    </row>
    <row r="1293" spans="1:16" ht="25.5" x14ac:dyDescent="0.25">
      <c r="A1293" s="28">
        <v>1103</v>
      </c>
      <c r="B1293" s="1" t="s">
        <v>1897</v>
      </c>
      <c r="C1293" s="12" t="s">
        <v>1882</v>
      </c>
      <c r="D1293" s="1" t="s">
        <v>176</v>
      </c>
      <c r="E1293" s="92" t="s">
        <v>1883</v>
      </c>
      <c r="F1293" s="225">
        <v>27400</v>
      </c>
      <c r="G1293" s="1" t="s">
        <v>1897</v>
      </c>
      <c r="H1293" s="69">
        <v>2</v>
      </c>
      <c r="I1293" s="225">
        <v>11200</v>
      </c>
      <c r="J1293" s="225">
        <v>22400</v>
      </c>
      <c r="K1293" s="93">
        <v>5000</v>
      </c>
      <c r="L1293" s="93"/>
      <c r="M1293" s="225">
        <v>27400</v>
      </c>
      <c r="N1293" s="69">
        <f t="shared" si="169"/>
        <v>27400</v>
      </c>
      <c r="O1293" s="41">
        <v>45444</v>
      </c>
      <c r="P1293" s="1"/>
    </row>
    <row r="1294" spans="1:16" ht="25.5" x14ac:dyDescent="0.25">
      <c r="A1294" s="28">
        <v>1104</v>
      </c>
      <c r="B1294" s="1" t="s">
        <v>1898</v>
      </c>
      <c r="C1294" s="12" t="s">
        <v>1882</v>
      </c>
      <c r="D1294" s="1" t="s">
        <v>176</v>
      </c>
      <c r="E1294" s="92" t="s">
        <v>1883</v>
      </c>
      <c r="F1294" s="225">
        <v>27400</v>
      </c>
      <c r="G1294" s="1" t="s">
        <v>1898</v>
      </c>
      <c r="H1294" s="69">
        <v>2</v>
      </c>
      <c r="I1294" s="225">
        <v>11200</v>
      </c>
      <c r="J1294" s="225">
        <v>22400</v>
      </c>
      <c r="K1294" s="93">
        <v>5000</v>
      </c>
      <c r="L1294" s="93"/>
      <c r="M1294" s="225">
        <v>27400</v>
      </c>
      <c r="N1294" s="69">
        <f t="shared" si="169"/>
        <v>27400</v>
      </c>
      <c r="O1294" s="41">
        <v>45444</v>
      </c>
      <c r="P1294" s="1"/>
    </row>
    <row r="1295" spans="1:16" ht="25.5" x14ac:dyDescent="0.25">
      <c r="A1295" s="28">
        <v>1105</v>
      </c>
      <c r="B1295" s="1" t="s">
        <v>1899</v>
      </c>
      <c r="C1295" s="12" t="s">
        <v>1882</v>
      </c>
      <c r="D1295" s="1" t="s">
        <v>176</v>
      </c>
      <c r="E1295" s="92" t="s">
        <v>1883</v>
      </c>
      <c r="F1295" s="225">
        <v>27400</v>
      </c>
      <c r="G1295" s="1" t="s">
        <v>1899</v>
      </c>
      <c r="H1295" s="69">
        <v>2</v>
      </c>
      <c r="I1295" s="225">
        <v>11200</v>
      </c>
      <c r="J1295" s="225">
        <v>22400</v>
      </c>
      <c r="K1295" s="93">
        <v>5000</v>
      </c>
      <c r="L1295" s="93"/>
      <c r="M1295" s="225">
        <v>27400</v>
      </c>
      <c r="N1295" s="69">
        <f t="shared" si="169"/>
        <v>27400</v>
      </c>
      <c r="O1295" s="41">
        <v>45444</v>
      </c>
      <c r="P1295" s="1"/>
    </row>
    <row r="1296" spans="1:16" ht="25.5" x14ac:dyDescent="0.25">
      <c r="A1296" s="28">
        <v>1106</v>
      </c>
      <c r="B1296" s="1" t="s">
        <v>1900</v>
      </c>
      <c r="C1296" s="12" t="s">
        <v>1882</v>
      </c>
      <c r="D1296" s="1" t="s">
        <v>176</v>
      </c>
      <c r="E1296" s="92" t="s">
        <v>1883</v>
      </c>
      <c r="F1296" s="225">
        <v>13400</v>
      </c>
      <c r="G1296" s="1" t="s">
        <v>1900</v>
      </c>
      <c r="H1296" s="69">
        <v>2</v>
      </c>
      <c r="I1296" s="225">
        <v>4200</v>
      </c>
      <c r="J1296" s="225">
        <v>8400</v>
      </c>
      <c r="K1296" s="93">
        <v>5000</v>
      </c>
      <c r="L1296" s="93"/>
      <c r="M1296" s="225">
        <v>13400</v>
      </c>
      <c r="N1296" s="69">
        <f t="shared" si="169"/>
        <v>13400</v>
      </c>
      <c r="O1296" s="41">
        <v>45444</v>
      </c>
      <c r="P1296" s="1"/>
    </row>
    <row r="1297" spans="1:16" ht="25.5" x14ac:dyDescent="0.25">
      <c r="A1297" s="28">
        <v>1107</v>
      </c>
      <c r="B1297" s="1" t="s">
        <v>1901</v>
      </c>
      <c r="C1297" s="12" t="s">
        <v>1882</v>
      </c>
      <c r="D1297" s="1" t="s">
        <v>176</v>
      </c>
      <c r="E1297" s="92" t="s">
        <v>1883</v>
      </c>
      <c r="F1297" s="225">
        <v>13400</v>
      </c>
      <c r="G1297" s="1" t="s">
        <v>1901</v>
      </c>
      <c r="H1297" s="69">
        <v>2</v>
      </c>
      <c r="I1297" s="225">
        <v>4200</v>
      </c>
      <c r="J1297" s="225">
        <v>8400</v>
      </c>
      <c r="K1297" s="93">
        <v>5000</v>
      </c>
      <c r="L1297" s="93"/>
      <c r="M1297" s="225">
        <v>13400</v>
      </c>
      <c r="N1297" s="69">
        <f t="shared" si="169"/>
        <v>13400</v>
      </c>
      <c r="O1297" s="41">
        <v>45444</v>
      </c>
      <c r="P1297" s="1"/>
    </row>
    <row r="1298" spans="1:16" ht="25.5" x14ac:dyDescent="0.25">
      <c r="A1298" s="28">
        <v>1108</v>
      </c>
      <c r="B1298" s="1" t="s">
        <v>1902</v>
      </c>
      <c r="C1298" s="12" t="s">
        <v>1882</v>
      </c>
      <c r="D1298" s="1" t="s">
        <v>176</v>
      </c>
      <c r="E1298" s="92" t="s">
        <v>1883</v>
      </c>
      <c r="F1298" s="225">
        <v>13400</v>
      </c>
      <c r="G1298" s="1" t="s">
        <v>1902</v>
      </c>
      <c r="H1298" s="69">
        <v>2</v>
      </c>
      <c r="I1298" s="225">
        <v>4200</v>
      </c>
      <c r="J1298" s="225">
        <v>8400</v>
      </c>
      <c r="K1298" s="93">
        <v>5000</v>
      </c>
      <c r="L1298" s="93"/>
      <c r="M1298" s="225">
        <v>13400</v>
      </c>
      <c r="N1298" s="69">
        <f t="shared" si="169"/>
        <v>13400</v>
      </c>
      <c r="O1298" s="41">
        <v>45444</v>
      </c>
      <c r="P1298" s="1"/>
    </row>
    <row r="1299" spans="1:16" x14ac:dyDescent="0.25">
      <c r="A1299" s="28"/>
      <c r="B1299" s="1"/>
      <c r="C1299" s="12" t="s">
        <v>1903</v>
      </c>
      <c r="D1299" s="1"/>
      <c r="E1299" s="92"/>
      <c r="F1299" s="225">
        <v>100000</v>
      </c>
      <c r="G1299" s="1"/>
      <c r="H1299" s="69"/>
      <c r="I1299" s="225"/>
      <c r="J1299" s="225"/>
      <c r="K1299" s="93"/>
      <c r="L1299" s="93"/>
      <c r="M1299" s="225">
        <v>100000</v>
      </c>
      <c r="N1299" s="69">
        <f t="shared" si="169"/>
        <v>100000</v>
      </c>
      <c r="O1299" s="41">
        <v>45444</v>
      </c>
      <c r="P1299" s="1"/>
    </row>
    <row r="1300" spans="1:16" x14ac:dyDescent="0.25">
      <c r="A1300" s="28"/>
      <c r="B1300" s="1"/>
      <c r="C1300" s="1" t="s">
        <v>1904</v>
      </c>
      <c r="D1300" s="1"/>
      <c r="E1300" s="13"/>
      <c r="F1300" s="225">
        <v>9200</v>
      </c>
      <c r="G1300" s="1"/>
      <c r="H1300" s="1"/>
      <c r="I1300" s="1"/>
      <c r="J1300" s="1"/>
      <c r="K1300" s="1"/>
      <c r="L1300" s="1"/>
      <c r="M1300" s="69">
        <v>9200</v>
      </c>
      <c r="N1300" s="69">
        <f t="shared" si="169"/>
        <v>9200</v>
      </c>
      <c r="O1300" s="41">
        <v>45444</v>
      </c>
      <c r="P1300" s="1"/>
    </row>
    <row r="1301" spans="1:16" ht="25.5" x14ac:dyDescent="0.25">
      <c r="A1301" s="49">
        <v>1109</v>
      </c>
      <c r="B1301" s="51" t="s">
        <v>1905</v>
      </c>
      <c r="C1301" s="50" t="s">
        <v>1906</v>
      </c>
      <c r="D1301" s="51" t="s">
        <v>180</v>
      </c>
      <c r="E1301" s="95" t="s">
        <v>1907</v>
      </c>
      <c r="F1301" s="226">
        <v>101800</v>
      </c>
      <c r="G1301" s="51" t="s">
        <v>1905</v>
      </c>
      <c r="H1301" s="66">
        <v>4</v>
      </c>
      <c r="I1301" s="96">
        <v>11200</v>
      </c>
      <c r="J1301" s="96">
        <f t="shared" ref="J1301" si="170">H1301*I1301</f>
        <v>44800</v>
      </c>
      <c r="K1301" s="96">
        <v>7000</v>
      </c>
      <c r="L1301" s="96">
        <v>50000</v>
      </c>
      <c r="M1301" s="66">
        <f>J1301+K1301+L1301</f>
        <v>101800</v>
      </c>
      <c r="N1301" s="66">
        <f t="shared" si="169"/>
        <v>101800</v>
      </c>
      <c r="O1301" s="55">
        <v>45444</v>
      </c>
      <c r="P1301" s="51" t="s">
        <v>182</v>
      </c>
    </row>
    <row r="1302" spans="1:16" ht="25.5" x14ac:dyDescent="0.25">
      <c r="A1302" s="49">
        <v>1110</v>
      </c>
      <c r="B1302" s="199" t="s">
        <v>1892</v>
      </c>
      <c r="C1302" s="107" t="s">
        <v>1908</v>
      </c>
      <c r="D1302" s="51" t="s">
        <v>862</v>
      </c>
      <c r="E1302" s="82" t="s">
        <v>1909</v>
      </c>
      <c r="F1302" s="96">
        <v>47000</v>
      </c>
      <c r="G1302" s="51" t="s">
        <v>1892</v>
      </c>
      <c r="H1302" s="51">
        <v>3</v>
      </c>
      <c r="I1302" s="51">
        <v>14000</v>
      </c>
      <c r="J1302" s="51">
        <v>42000</v>
      </c>
      <c r="K1302" s="51">
        <v>5000</v>
      </c>
      <c r="L1302" s="51"/>
      <c r="M1302" s="96">
        <v>47000</v>
      </c>
      <c r="N1302" s="66">
        <f t="shared" si="169"/>
        <v>47000</v>
      </c>
      <c r="O1302" s="55">
        <v>45444</v>
      </c>
      <c r="P1302" s="51" t="s">
        <v>182</v>
      </c>
    </row>
    <row r="1303" spans="1:16" ht="25.5" x14ac:dyDescent="0.25">
      <c r="A1303" s="49">
        <v>1111</v>
      </c>
      <c r="B1303" s="199" t="s">
        <v>1910</v>
      </c>
      <c r="C1303" s="107" t="s">
        <v>1908</v>
      </c>
      <c r="D1303" s="51" t="s">
        <v>862</v>
      </c>
      <c r="E1303" s="82" t="s">
        <v>1911</v>
      </c>
      <c r="F1303" s="96">
        <v>47000</v>
      </c>
      <c r="G1303" s="51" t="s">
        <v>1910</v>
      </c>
      <c r="H1303" s="51">
        <v>3</v>
      </c>
      <c r="I1303" s="51">
        <v>14000</v>
      </c>
      <c r="J1303" s="51">
        <v>42000</v>
      </c>
      <c r="K1303" s="51">
        <v>5000</v>
      </c>
      <c r="L1303" s="51"/>
      <c r="M1303" s="96">
        <v>47000</v>
      </c>
      <c r="N1303" s="66">
        <f t="shared" si="169"/>
        <v>47000</v>
      </c>
      <c r="O1303" s="55">
        <v>45444</v>
      </c>
      <c r="P1303" s="51" t="s">
        <v>182</v>
      </c>
    </row>
    <row r="1304" spans="1:16" ht="25.5" x14ac:dyDescent="0.25">
      <c r="A1304" s="49">
        <v>1112</v>
      </c>
      <c r="B1304" s="199" t="s">
        <v>1912</v>
      </c>
      <c r="C1304" s="107" t="s">
        <v>1908</v>
      </c>
      <c r="D1304" s="51" t="s">
        <v>862</v>
      </c>
      <c r="E1304" s="82" t="s">
        <v>1913</v>
      </c>
      <c r="F1304" s="96">
        <v>38600</v>
      </c>
      <c r="G1304" s="51" t="s">
        <v>1912</v>
      </c>
      <c r="H1304" s="51">
        <v>3</v>
      </c>
      <c r="I1304" s="51">
        <v>11200</v>
      </c>
      <c r="J1304" s="51">
        <v>33600</v>
      </c>
      <c r="K1304" s="51">
        <v>5000</v>
      </c>
      <c r="L1304" s="51"/>
      <c r="M1304" s="96">
        <v>38600</v>
      </c>
      <c r="N1304" s="66">
        <f t="shared" si="169"/>
        <v>38600</v>
      </c>
      <c r="O1304" s="55">
        <v>45444</v>
      </c>
      <c r="P1304" s="51" t="s">
        <v>182</v>
      </c>
    </row>
    <row r="1305" spans="1:16" ht="25.5" x14ac:dyDescent="0.25">
      <c r="A1305" s="49">
        <v>1113</v>
      </c>
      <c r="B1305" s="199" t="s">
        <v>1914</v>
      </c>
      <c r="C1305" s="107" t="s">
        <v>1908</v>
      </c>
      <c r="D1305" s="51" t="s">
        <v>862</v>
      </c>
      <c r="E1305" s="82" t="s">
        <v>1915</v>
      </c>
      <c r="F1305" s="96">
        <v>23900</v>
      </c>
      <c r="G1305" s="51" t="s">
        <v>1914</v>
      </c>
      <c r="H1305" s="51">
        <v>3</v>
      </c>
      <c r="I1305" s="51">
        <v>6300</v>
      </c>
      <c r="J1305" s="51">
        <v>18900</v>
      </c>
      <c r="K1305" s="51">
        <v>5000</v>
      </c>
      <c r="L1305" s="51"/>
      <c r="M1305" s="96">
        <v>23900</v>
      </c>
      <c r="N1305" s="66">
        <f t="shared" si="169"/>
        <v>23900</v>
      </c>
      <c r="O1305" s="55">
        <v>45444</v>
      </c>
      <c r="P1305" s="51" t="s">
        <v>182</v>
      </c>
    </row>
    <row r="1306" spans="1:16" ht="25.5" x14ac:dyDescent="0.25">
      <c r="A1306" s="49">
        <v>1114</v>
      </c>
      <c r="B1306" s="51" t="s">
        <v>1892</v>
      </c>
      <c r="C1306" s="50" t="s">
        <v>1916</v>
      </c>
      <c r="D1306" s="50" t="s">
        <v>176</v>
      </c>
      <c r="E1306" s="227">
        <v>45176</v>
      </c>
      <c r="F1306" s="66">
        <v>38000</v>
      </c>
      <c r="G1306" s="51" t="s">
        <v>1892</v>
      </c>
      <c r="H1306" s="66">
        <v>1</v>
      </c>
      <c r="I1306" s="96">
        <v>14000</v>
      </c>
      <c r="J1306" s="96">
        <v>14000</v>
      </c>
      <c r="K1306" s="96">
        <v>5000</v>
      </c>
      <c r="L1306" s="96"/>
      <c r="M1306" s="66">
        <v>19000</v>
      </c>
      <c r="N1306" s="66">
        <f t="shared" si="169"/>
        <v>19000</v>
      </c>
      <c r="O1306" s="55">
        <v>45444</v>
      </c>
      <c r="P1306" s="51" t="s">
        <v>182</v>
      </c>
    </row>
    <row r="1307" spans="1:16" ht="25.5" x14ac:dyDescent="0.25">
      <c r="A1307" s="49">
        <v>1115</v>
      </c>
      <c r="B1307" s="51" t="s">
        <v>392</v>
      </c>
      <c r="C1307" s="50" t="s">
        <v>1916</v>
      </c>
      <c r="D1307" s="50" t="s">
        <v>176</v>
      </c>
      <c r="E1307" s="227"/>
      <c r="F1307" s="66"/>
      <c r="G1307" s="51" t="s">
        <v>392</v>
      </c>
      <c r="H1307" s="66">
        <v>1</v>
      </c>
      <c r="I1307" s="96">
        <v>14000</v>
      </c>
      <c r="J1307" s="96">
        <v>14000</v>
      </c>
      <c r="K1307" s="96">
        <v>5000</v>
      </c>
      <c r="L1307" s="96"/>
      <c r="M1307" s="66">
        <v>19000</v>
      </c>
      <c r="N1307" s="66">
        <f t="shared" si="169"/>
        <v>19000</v>
      </c>
      <c r="O1307" s="55">
        <v>45444</v>
      </c>
      <c r="P1307" s="51" t="s">
        <v>182</v>
      </c>
    </row>
    <row r="1308" spans="1:16" x14ac:dyDescent="0.25">
      <c r="A1308" s="28"/>
      <c r="B1308" s="1"/>
      <c r="C1308" s="12"/>
      <c r="D1308" s="12"/>
      <c r="E1308" s="228"/>
      <c r="F1308" s="69"/>
      <c r="G1308" s="1"/>
      <c r="H1308" s="69"/>
      <c r="I1308" s="225"/>
      <c r="J1308" s="225"/>
      <c r="K1308" s="93"/>
      <c r="L1308" s="93"/>
      <c r="M1308" s="165">
        <f>SUM(M1279:M1307)</f>
        <v>1295100</v>
      </c>
      <c r="N1308" s="1"/>
      <c r="O1308" s="1"/>
      <c r="P1308" s="1"/>
    </row>
    <row r="1309" spans="1:16" x14ac:dyDescent="0.25">
      <c r="A1309" s="28"/>
      <c r="B1309" s="1"/>
      <c r="C1309" s="12"/>
      <c r="D1309" s="12"/>
      <c r="E1309" s="228"/>
      <c r="F1309" s="69"/>
      <c r="G1309" s="1"/>
      <c r="H1309" s="69"/>
      <c r="I1309" s="225"/>
      <c r="J1309" s="225"/>
      <c r="K1309" s="93"/>
      <c r="L1309" s="93"/>
      <c r="M1309" s="69"/>
      <c r="N1309" s="1"/>
      <c r="O1309" s="1"/>
      <c r="P1309" s="1"/>
    </row>
    <row r="1310" spans="1:16" ht="38.25" x14ac:dyDescent="0.25">
      <c r="A1310" s="28">
        <v>1116</v>
      </c>
      <c r="B1310" s="1" t="s">
        <v>1917</v>
      </c>
      <c r="C1310" s="1" t="s">
        <v>1918</v>
      </c>
      <c r="D1310" s="12" t="s">
        <v>1919</v>
      </c>
      <c r="E1310" s="228">
        <v>45240</v>
      </c>
      <c r="F1310" s="69">
        <v>253000</v>
      </c>
      <c r="G1310" s="1" t="s">
        <v>1917</v>
      </c>
      <c r="H1310" s="69">
        <v>19</v>
      </c>
      <c r="I1310" s="225">
        <v>14000</v>
      </c>
      <c r="J1310" s="225">
        <v>253000</v>
      </c>
      <c r="K1310" s="93"/>
      <c r="L1310" s="93"/>
      <c r="M1310" s="225">
        <v>253000</v>
      </c>
      <c r="N1310" s="139">
        <f>M1310</f>
        <v>253000</v>
      </c>
      <c r="O1310" s="41">
        <v>45505</v>
      </c>
      <c r="P1310" s="1"/>
    </row>
    <row r="1311" spans="1:16" ht="25.5" x14ac:dyDescent="0.25">
      <c r="A1311" s="49">
        <v>1117</v>
      </c>
      <c r="B1311" s="51" t="s">
        <v>1920</v>
      </c>
      <c r="C1311" s="50" t="s">
        <v>1921</v>
      </c>
      <c r="D1311" s="51" t="s">
        <v>176</v>
      </c>
      <c r="E1311" s="227" t="s">
        <v>1922</v>
      </c>
      <c r="F1311" s="66">
        <v>28000</v>
      </c>
      <c r="G1311" s="51" t="s">
        <v>1920</v>
      </c>
      <c r="H1311" s="66">
        <v>2</v>
      </c>
      <c r="I1311" s="96">
        <v>14000</v>
      </c>
      <c r="J1311" s="96">
        <v>28000</v>
      </c>
      <c r="K1311" s="96"/>
      <c r="L1311" s="96"/>
      <c r="M1311" s="66">
        <v>28000</v>
      </c>
      <c r="N1311" s="141">
        <f t="shared" ref="N1311:N1343" si="171">M1311</f>
        <v>28000</v>
      </c>
      <c r="O1311" s="55">
        <v>45505</v>
      </c>
      <c r="P1311" s="51" t="s">
        <v>182</v>
      </c>
    </row>
    <row r="1312" spans="1:16" ht="25.5" x14ac:dyDescent="0.25">
      <c r="A1312" s="49">
        <v>1118</v>
      </c>
      <c r="B1312" s="51" t="s">
        <v>1923</v>
      </c>
      <c r="C1312" s="50" t="s">
        <v>1921</v>
      </c>
      <c r="D1312" s="51" t="s">
        <v>176</v>
      </c>
      <c r="E1312" s="227" t="s">
        <v>1922</v>
      </c>
      <c r="F1312" s="66">
        <v>28000</v>
      </c>
      <c r="G1312" s="51" t="s">
        <v>1923</v>
      </c>
      <c r="H1312" s="66">
        <v>2</v>
      </c>
      <c r="I1312" s="96">
        <v>14000</v>
      </c>
      <c r="J1312" s="96">
        <v>28000</v>
      </c>
      <c r="K1312" s="96"/>
      <c r="L1312" s="96"/>
      <c r="M1312" s="66">
        <f t="shared" ref="M1312" si="172">SUM(M1311)</f>
        <v>28000</v>
      </c>
      <c r="N1312" s="141">
        <f t="shared" si="171"/>
        <v>28000</v>
      </c>
      <c r="O1312" s="55">
        <v>45505</v>
      </c>
      <c r="P1312" s="51" t="s">
        <v>182</v>
      </c>
    </row>
    <row r="1313" spans="1:16" ht="25.5" x14ac:dyDescent="0.25">
      <c r="A1313" s="49">
        <v>1119</v>
      </c>
      <c r="B1313" s="51" t="s">
        <v>1924</v>
      </c>
      <c r="C1313" s="50" t="s">
        <v>1921</v>
      </c>
      <c r="D1313" s="51" t="s">
        <v>176</v>
      </c>
      <c r="E1313" s="227" t="s">
        <v>1922</v>
      </c>
      <c r="F1313" s="66">
        <v>28000</v>
      </c>
      <c r="G1313" s="51" t="s">
        <v>1924</v>
      </c>
      <c r="H1313" s="66">
        <v>2</v>
      </c>
      <c r="I1313" s="96">
        <v>14000</v>
      </c>
      <c r="J1313" s="96">
        <v>28000</v>
      </c>
      <c r="K1313" s="96"/>
      <c r="L1313" s="96"/>
      <c r="M1313" s="66">
        <v>28000</v>
      </c>
      <c r="N1313" s="141">
        <f t="shared" si="171"/>
        <v>28000</v>
      </c>
      <c r="O1313" s="55">
        <v>45505</v>
      </c>
      <c r="P1313" s="51" t="s">
        <v>182</v>
      </c>
    </row>
    <row r="1314" spans="1:16" ht="25.5" x14ac:dyDescent="0.25">
      <c r="A1314" s="49">
        <v>1120</v>
      </c>
      <c r="B1314" s="51" t="s">
        <v>1925</v>
      </c>
      <c r="C1314" s="50" t="s">
        <v>1921</v>
      </c>
      <c r="D1314" s="51" t="s">
        <v>176</v>
      </c>
      <c r="E1314" s="227" t="s">
        <v>1922</v>
      </c>
      <c r="F1314" s="66">
        <v>28000</v>
      </c>
      <c r="G1314" s="51" t="s">
        <v>1925</v>
      </c>
      <c r="H1314" s="51">
        <v>2</v>
      </c>
      <c r="I1314" s="51">
        <v>14000</v>
      </c>
      <c r="J1314" s="96">
        <v>28000</v>
      </c>
      <c r="K1314" s="96"/>
      <c r="L1314" s="96"/>
      <c r="M1314" s="66">
        <f>28000</f>
        <v>28000</v>
      </c>
      <c r="N1314" s="141">
        <f t="shared" si="171"/>
        <v>28000</v>
      </c>
      <c r="O1314" s="55">
        <v>45505</v>
      </c>
      <c r="P1314" s="51" t="s">
        <v>182</v>
      </c>
    </row>
    <row r="1315" spans="1:16" ht="38.25" x14ac:dyDescent="0.25">
      <c r="A1315" s="49">
        <v>1121</v>
      </c>
      <c r="B1315" s="82" t="s">
        <v>1894</v>
      </c>
      <c r="C1315" s="229" t="s">
        <v>1926</v>
      </c>
      <c r="D1315" s="94" t="s">
        <v>505</v>
      </c>
      <c r="E1315" s="179">
        <v>44973</v>
      </c>
      <c r="F1315" s="230">
        <v>25940</v>
      </c>
      <c r="G1315" s="82" t="s">
        <v>1894</v>
      </c>
      <c r="H1315" s="199">
        <v>4</v>
      </c>
      <c r="I1315" s="52">
        <v>4235</v>
      </c>
      <c r="J1315" s="231">
        <v>16940</v>
      </c>
      <c r="K1315" s="231">
        <v>9000</v>
      </c>
      <c r="L1315" s="231"/>
      <c r="M1315" s="232">
        <v>25940</v>
      </c>
      <c r="N1315" s="141">
        <f t="shared" si="171"/>
        <v>25940</v>
      </c>
      <c r="O1315" s="55">
        <v>45505</v>
      </c>
      <c r="P1315" s="51" t="s">
        <v>182</v>
      </c>
    </row>
    <row r="1316" spans="1:16" ht="38.25" x14ac:dyDescent="0.25">
      <c r="A1316" s="49">
        <v>1122</v>
      </c>
      <c r="B1316" s="82" t="s">
        <v>1927</v>
      </c>
      <c r="C1316" s="229" t="s">
        <v>1928</v>
      </c>
      <c r="D1316" s="94" t="s">
        <v>176</v>
      </c>
      <c r="E1316" s="179">
        <v>44964</v>
      </c>
      <c r="F1316" s="230">
        <v>6160</v>
      </c>
      <c r="G1316" s="82" t="s">
        <v>1927</v>
      </c>
      <c r="H1316" s="199">
        <v>1</v>
      </c>
      <c r="I1316" s="52">
        <v>6160</v>
      </c>
      <c r="J1316" s="231">
        <v>6160</v>
      </c>
      <c r="K1316" s="231"/>
      <c r="L1316" s="231"/>
      <c r="M1316" s="232">
        <v>6160</v>
      </c>
      <c r="N1316" s="141">
        <f t="shared" si="171"/>
        <v>6160</v>
      </c>
      <c r="O1316" s="55">
        <v>45505</v>
      </c>
      <c r="P1316" s="51" t="s">
        <v>182</v>
      </c>
    </row>
    <row r="1317" spans="1:16" ht="38.25" x14ac:dyDescent="0.25">
      <c r="A1317" s="49">
        <v>1123</v>
      </c>
      <c r="B1317" s="49" t="s">
        <v>1929</v>
      </c>
      <c r="C1317" s="229" t="s">
        <v>1928</v>
      </c>
      <c r="D1317" s="94" t="s">
        <v>176</v>
      </c>
      <c r="E1317" s="179">
        <v>44964</v>
      </c>
      <c r="F1317" s="230">
        <v>6160</v>
      </c>
      <c r="G1317" s="49" t="s">
        <v>1929</v>
      </c>
      <c r="H1317" s="199">
        <v>1</v>
      </c>
      <c r="I1317" s="52">
        <v>6160</v>
      </c>
      <c r="J1317" s="231">
        <v>6160</v>
      </c>
      <c r="K1317" s="231"/>
      <c r="L1317" s="231"/>
      <c r="M1317" s="232">
        <v>6160</v>
      </c>
      <c r="N1317" s="141">
        <f t="shared" si="171"/>
        <v>6160</v>
      </c>
      <c r="O1317" s="55">
        <v>45505</v>
      </c>
      <c r="P1317" s="51" t="s">
        <v>182</v>
      </c>
    </row>
    <row r="1318" spans="1:16" ht="38.25" x14ac:dyDescent="0.25">
      <c r="A1318" s="49">
        <v>1124</v>
      </c>
      <c r="B1318" s="49" t="s">
        <v>156</v>
      </c>
      <c r="C1318" s="229" t="s">
        <v>1928</v>
      </c>
      <c r="D1318" s="94" t="s">
        <v>176</v>
      </c>
      <c r="E1318" s="179">
        <v>44964</v>
      </c>
      <c r="F1318" s="230">
        <v>3465</v>
      </c>
      <c r="G1318" s="49" t="s">
        <v>156</v>
      </c>
      <c r="H1318" s="199">
        <v>1</v>
      </c>
      <c r="I1318" s="52">
        <v>3465</v>
      </c>
      <c r="J1318" s="231">
        <v>3465</v>
      </c>
      <c r="K1318" s="231"/>
      <c r="L1318" s="231"/>
      <c r="M1318" s="232">
        <v>3465</v>
      </c>
      <c r="N1318" s="141">
        <f t="shared" si="171"/>
        <v>3465</v>
      </c>
      <c r="O1318" s="55">
        <v>45505</v>
      </c>
      <c r="P1318" s="51" t="s">
        <v>182</v>
      </c>
    </row>
    <row r="1319" spans="1:16" ht="38.25" x14ac:dyDescent="0.25">
      <c r="A1319" s="49">
        <v>1125</v>
      </c>
      <c r="B1319" s="49" t="s">
        <v>1902</v>
      </c>
      <c r="C1319" s="229" t="s">
        <v>1926</v>
      </c>
      <c r="D1319" s="94" t="s">
        <v>505</v>
      </c>
      <c r="E1319" s="179">
        <v>44973</v>
      </c>
      <c r="F1319" s="230">
        <v>2695</v>
      </c>
      <c r="G1319" s="49" t="s">
        <v>1902</v>
      </c>
      <c r="H1319" s="199">
        <v>1</v>
      </c>
      <c r="I1319" s="52">
        <v>2695</v>
      </c>
      <c r="J1319" s="231">
        <v>2695</v>
      </c>
      <c r="K1319" s="231"/>
      <c r="L1319" s="231"/>
      <c r="M1319" s="232">
        <v>2695</v>
      </c>
      <c r="N1319" s="141">
        <f t="shared" si="171"/>
        <v>2695</v>
      </c>
      <c r="O1319" s="55">
        <v>45505</v>
      </c>
      <c r="P1319" s="51" t="s">
        <v>182</v>
      </c>
    </row>
    <row r="1320" spans="1:16" ht="38.25" x14ac:dyDescent="0.25">
      <c r="A1320" s="49">
        <v>1126</v>
      </c>
      <c r="B1320" s="67" t="s">
        <v>1894</v>
      </c>
      <c r="C1320" s="50" t="s">
        <v>1930</v>
      </c>
      <c r="D1320" s="51" t="s">
        <v>176</v>
      </c>
      <c r="E1320" s="227">
        <v>45064</v>
      </c>
      <c r="F1320" s="96">
        <v>14000</v>
      </c>
      <c r="G1320" s="67" t="s">
        <v>1894</v>
      </c>
      <c r="H1320" s="66">
        <v>1</v>
      </c>
      <c r="I1320" s="96">
        <v>14000</v>
      </c>
      <c r="J1320" s="96">
        <v>14000</v>
      </c>
      <c r="K1320" s="96"/>
      <c r="L1320" s="96"/>
      <c r="M1320" s="66">
        <v>14000</v>
      </c>
      <c r="N1320" s="141">
        <f t="shared" si="171"/>
        <v>14000</v>
      </c>
      <c r="O1320" s="55">
        <v>45505</v>
      </c>
      <c r="P1320" s="51" t="s">
        <v>182</v>
      </c>
    </row>
    <row r="1321" spans="1:16" ht="38.25" x14ac:dyDescent="0.25">
      <c r="A1321" s="49">
        <v>1127</v>
      </c>
      <c r="B1321" s="51" t="s">
        <v>1896</v>
      </c>
      <c r="C1321" s="50" t="s">
        <v>1930</v>
      </c>
      <c r="D1321" s="51" t="s">
        <v>176</v>
      </c>
      <c r="E1321" s="227">
        <v>45064</v>
      </c>
      <c r="F1321" s="96">
        <v>11200</v>
      </c>
      <c r="G1321" s="51" t="s">
        <v>1896</v>
      </c>
      <c r="H1321" s="66">
        <v>1</v>
      </c>
      <c r="I1321" s="96">
        <v>11200</v>
      </c>
      <c r="J1321" s="96">
        <f>SUM(I1321)</f>
        <v>11200</v>
      </c>
      <c r="K1321" s="96"/>
      <c r="L1321" s="96"/>
      <c r="M1321" s="66">
        <v>11200</v>
      </c>
      <c r="N1321" s="141">
        <f t="shared" si="171"/>
        <v>11200</v>
      </c>
      <c r="O1321" s="55">
        <v>45505</v>
      </c>
      <c r="P1321" s="51" t="s">
        <v>182</v>
      </c>
    </row>
    <row r="1322" spans="1:16" ht="38.25" x14ac:dyDescent="0.25">
      <c r="A1322" s="49">
        <v>1128</v>
      </c>
      <c r="B1322" s="51" t="s">
        <v>1931</v>
      </c>
      <c r="C1322" s="50" t="s">
        <v>1930</v>
      </c>
      <c r="D1322" s="51" t="s">
        <v>176</v>
      </c>
      <c r="E1322" s="227">
        <v>45064</v>
      </c>
      <c r="F1322" s="96">
        <v>11200</v>
      </c>
      <c r="G1322" s="51" t="s">
        <v>1931</v>
      </c>
      <c r="H1322" s="66">
        <v>1</v>
      </c>
      <c r="I1322" s="96">
        <v>11200</v>
      </c>
      <c r="J1322" s="96">
        <f>SUM(I1322)</f>
        <v>11200</v>
      </c>
      <c r="K1322" s="96"/>
      <c r="L1322" s="96"/>
      <c r="M1322" s="66">
        <v>11200</v>
      </c>
      <c r="N1322" s="141">
        <f t="shared" si="171"/>
        <v>11200</v>
      </c>
      <c r="O1322" s="55">
        <v>45505</v>
      </c>
      <c r="P1322" s="51" t="s">
        <v>182</v>
      </c>
    </row>
    <row r="1323" spans="1:16" ht="38.25" x14ac:dyDescent="0.25">
      <c r="A1323" s="49">
        <v>1129</v>
      </c>
      <c r="B1323" s="51" t="s">
        <v>1932</v>
      </c>
      <c r="C1323" s="50" t="s">
        <v>1930</v>
      </c>
      <c r="D1323" s="51" t="s">
        <v>176</v>
      </c>
      <c r="E1323" s="227">
        <v>45064</v>
      </c>
      <c r="F1323" s="96">
        <v>6300</v>
      </c>
      <c r="G1323" s="51" t="s">
        <v>1932</v>
      </c>
      <c r="H1323" s="66">
        <v>1</v>
      </c>
      <c r="I1323" s="96">
        <v>6300</v>
      </c>
      <c r="J1323" s="96">
        <f>SUM(I1323)</f>
        <v>6300</v>
      </c>
      <c r="K1323" s="96"/>
      <c r="L1323" s="96"/>
      <c r="M1323" s="66">
        <v>6300</v>
      </c>
      <c r="N1323" s="141">
        <f t="shared" si="171"/>
        <v>6300</v>
      </c>
      <c r="O1323" s="55">
        <v>45505</v>
      </c>
      <c r="P1323" s="51" t="s">
        <v>182</v>
      </c>
    </row>
    <row r="1324" spans="1:16" ht="38.25" x14ac:dyDescent="0.25">
      <c r="A1324" s="49">
        <v>1130</v>
      </c>
      <c r="B1324" s="51" t="s">
        <v>1933</v>
      </c>
      <c r="C1324" s="50" t="s">
        <v>1930</v>
      </c>
      <c r="D1324" s="51" t="s">
        <v>176</v>
      </c>
      <c r="E1324" s="227">
        <v>45065</v>
      </c>
      <c r="F1324" s="96">
        <v>4900</v>
      </c>
      <c r="G1324" s="51" t="s">
        <v>1933</v>
      </c>
      <c r="H1324" s="66">
        <v>1</v>
      </c>
      <c r="I1324" s="96">
        <v>4900</v>
      </c>
      <c r="J1324" s="96">
        <f>SUM(I1324)</f>
        <v>4900</v>
      </c>
      <c r="K1324" s="96"/>
      <c r="L1324" s="96"/>
      <c r="M1324" s="66">
        <v>4900</v>
      </c>
      <c r="N1324" s="141">
        <f t="shared" si="171"/>
        <v>4900</v>
      </c>
      <c r="O1324" s="55">
        <v>45505</v>
      </c>
      <c r="P1324" s="51" t="s">
        <v>182</v>
      </c>
    </row>
    <row r="1325" spans="1:16" x14ac:dyDescent="0.25">
      <c r="A1325" s="49">
        <v>1131</v>
      </c>
      <c r="B1325" s="51" t="s">
        <v>1934</v>
      </c>
      <c r="C1325" s="50" t="s">
        <v>1935</v>
      </c>
      <c r="D1325" s="50" t="s">
        <v>1936</v>
      </c>
      <c r="E1325" s="227" t="s">
        <v>1937</v>
      </c>
      <c r="F1325" s="66">
        <v>19000</v>
      </c>
      <c r="G1325" s="51" t="s">
        <v>1934</v>
      </c>
      <c r="H1325" s="66">
        <v>1</v>
      </c>
      <c r="I1325" s="96">
        <v>14000</v>
      </c>
      <c r="J1325" s="96">
        <v>14000</v>
      </c>
      <c r="K1325" s="96">
        <v>5000</v>
      </c>
      <c r="L1325" s="96"/>
      <c r="M1325" s="66">
        <v>19000</v>
      </c>
      <c r="N1325" s="141">
        <f t="shared" si="171"/>
        <v>19000</v>
      </c>
      <c r="O1325" s="55">
        <v>45505</v>
      </c>
      <c r="P1325" s="51" t="s">
        <v>182</v>
      </c>
    </row>
    <row r="1326" spans="1:16" x14ac:dyDescent="0.25">
      <c r="A1326" s="58">
        <v>1132</v>
      </c>
      <c r="B1326" s="1" t="s">
        <v>1934</v>
      </c>
      <c r="C1326" s="12" t="s">
        <v>1938</v>
      </c>
      <c r="D1326" s="12" t="s">
        <v>505</v>
      </c>
      <c r="E1326" s="228" t="s">
        <v>1939</v>
      </c>
      <c r="F1326" s="69">
        <v>23400</v>
      </c>
      <c r="G1326" s="1" t="s">
        <v>1934</v>
      </c>
      <c r="H1326" s="69">
        <v>1</v>
      </c>
      <c r="I1326" s="225">
        <v>14000</v>
      </c>
      <c r="J1326" s="225">
        <v>14000</v>
      </c>
      <c r="K1326" s="93">
        <v>4500</v>
      </c>
      <c r="L1326" s="93"/>
      <c r="M1326" s="69">
        <v>18500</v>
      </c>
      <c r="N1326" s="139">
        <f t="shared" si="171"/>
        <v>18500</v>
      </c>
      <c r="O1326" s="41">
        <v>45505</v>
      </c>
      <c r="P1326" s="1"/>
    </row>
    <row r="1327" spans="1:16" x14ac:dyDescent="0.25">
      <c r="A1327" s="28">
        <v>1133</v>
      </c>
      <c r="B1327" s="1" t="s">
        <v>1940</v>
      </c>
      <c r="C1327" s="12" t="s">
        <v>1941</v>
      </c>
      <c r="D1327" s="1"/>
      <c r="E1327" s="92"/>
      <c r="F1327" s="69"/>
      <c r="G1327" s="1" t="s">
        <v>1940</v>
      </c>
      <c r="H1327" s="69"/>
      <c r="I1327" s="225">
        <v>4900</v>
      </c>
      <c r="J1327" s="225">
        <v>4900</v>
      </c>
      <c r="K1327" s="93"/>
      <c r="L1327" s="93"/>
      <c r="M1327" s="69">
        <v>4900</v>
      </c>
      <c r="N1327" s="139">
        <f t="shared" si="171"/>
        <v>4900</v>
      </c>
      <c r="O1327" s="41">
        <v>45505</v>
      </c>
      <c r="P1327" s="1"/>
    </row>
    <row r="1328" spans="1:16" ht="38.25" x14ac:dyDescent="0.25">
      <c r="A1328" s="49">
        <v>1134</v>
      </c>
      <c r="B1328" s="51" t="s">
        <v>1942</v>
      </c>
      <c r="C1328" s="50" t="s">
        <v>1943</v>
      </c>
      <c r="D1328" s="50" t="s">
        <v>176</v>
      </c>
      <c r="E1328" s="227" t="s">
        <v>1944</v>
      </c>
      <c r="F1328" s="66">
        <v>59000</v>
      </c>
      <c r="G1328" s="51" t="s">
        <v>1942</v>
      </c>
      <c r="H1328" s="66">
        <v>4</v>
      </c>
      <c r="I1328" s="96">
        <v>14000</v>
      </c>
      <c r="J1328" s="96">
        <v>56000</v>
      </c>
      <c r="K1328" s="96">
        <v>3000</v>
      </c>
      <c r="L1328" s="96"/>
      <c r="M1328" s="66">
        <v>59000</v>
      </c>
      <c r="N1328" s="141">
        <f t="shared" si="171"/>
        <v>59000</v>
      </c>
      <c r="O1328" s="55">
        <v>45505</v>
      </c>
      <c r="P1328" s="51" t="s">
        <v>182</v>
      </c>
    </row>
    <row r="1329" spans="1:17" ht="38.25" x14ac:dyDescent="0.25">
      <c r="A1329" s="28">
        <v>1135</v>
      </c>
      <c r="B1329" s="1" t="s">
        <v>1945</v>
      </c>
      <c r="C1329" s="12" t="s">
        <v>1946</v>
      </c>
      <c r="D1329" s="12" t="s">
        <v>1102</v>
      </c>
      <c r="E1329" s="228" t="s">
        <v>1947</v>
      </c>
      <c r="F1329" s="69">
        <v>66000</v>
      </c>
      <c r="G1329" s="1" t="s">
        <v>1945</v>
      </c>
      <c r="H1329" s="69">
        <v>4</v>
      </c>
      <c r="I1329" s="225">
        <v>14000</v>
      </c>
      <c r="J1329" s="225">
        <f>I1329*H1329</f>
        <v>56000</v>
      </c>
      <c r="K1329" s="93">
        <v>10000</v>
      </c>
      <c r="L1329" s="93"/>
      <c r="M1329" s="69">
        <f>J1329+K1329</f>
        <v>66000</v>
      </c>
      <c r="N1329" s="139">
        <f t="shared" si="171"/>
        <v>66000</v>
      </c>
      <c r="O1329" s="41">
        <v>45505</v>
      </c>
      <c r="P1329" s="1"/>
    </row>
    <row r="1330" spans="1:17" ht="38.25" x14ac:dyDescent="0.25">
      <c r="A1330" s="28">
        <v>1136</v>
      </c>
      <c r="B1330" s="1" t="s">
        <v>1948</v>
      </c>
      <c r="C1330" s="12" t="s">
        <v>1949</v>
      </c>
      <c r="D1330" s="12" t="s">
        <v>1102</v>
      </c>
      <c r="E1330" s="228" t="s">
        <v>1950</v>
      </c>
      <c r="F1330" s="69">
        <v>66000</v>
      </c>
      <c r="G1330" s="1" t="s">
        <v>1948</v>
      </c>
      <c r="H1330" s="69">
        <v>4</v>
      </c>
      <c r="I1330" s="225">
        <v>14000</v>
      </c>
      <c r="J1330" s="225">
        <f t="shared" ref="J1330:J1334" si="173">I1330*H1330</f>
        <v>56000</v>
      </c>
      <c r="K1330" s="93">
        <v>10000</v>
      </c>
      <c r="L1330" s="93"/>
      <c r="M1330" s="69">
        <f t="shared" ref="M1330:M1334" si="174">J1330+K1330</f>
        <v>66000</v>
      </c>
      <c r="N1330" s="139">
        <f t="shared" si="171"/>
        <v>66000</v>
      </c>
      <c r="O1330" s="41">
        <v>45505</v>
      </c>
      <c r="P1330" s="1"/>
    </row>
    <row r="1331" spans="1:17" ht="38.25" x14ac:dyDescent="0.25">
      <c r="A1331" s="28">
        <v>1137</v>
      </c>
      <c r="B1331" s="1" t="s">
        <v>1951</v>
      </c>
      <c r="C1331" s="12" t="s">
        <v>1949</v>
      </c>
      <c r="D1331" s="12" t="s">
        <v>1102</v>
      </c>
      <c r="E1331" s="228" t="s">
        <v>1952</v>
      </c>
      <c r="F1331" s="69">
        <v>66000</v>
      </c>
      <c r="G1331" s="1" t="s">
        <v>1951</v>
      </c>
      <c r="H1331" s="69">
        <v>4</v>
      </c>
      <c r="I1331" s="225">
        <v>14000</v>
      </c>
      <c r="J1331" s="225">
        <f t="shared" si="173"/>
        <v>56000</v>
      </c>
      <c r="K1331" s="93">
        <v>10000</v>
      </c>
      <c r="L1331" s="93"/>
      <c r="M1331" s="69">
        <f t="shared" si="174"/>
        <v>66000</v>
      </c>
      <c r="N1331" s="139">
        <f t="shared" si="171"/>
        <v>66000</v>
      </c>
      <c r="O1331" s="41">
        <v>45505</v>
      </c>
      <c r="P1331" s="1"/>
    </row>
    <row r="1332" spans="1:17" ht="38.25" x14ac:dyDescent="0.25">
      <c r="A1332" s="28">
        <v>1138</v>
      </c>
      <c r="B1332" s="1" t="s">
        <v>1953</v>
      </c>
      <c r="C1332" s="12" t="s">
        <v>1949</v>
      </c>
      <c r="D1332" s="12" t="s">
        <v>1102</v>
      </c>
      <c r="E1332" s="228" t="s">
        <v>1954</v>
      </c>
      <c r="F1332" s="69">
        <v>66000</v>
      </c>
      <c r="G1332" s="1" t="s">
        <v>1953</v>
      </c>
      <c r="H1332" s="69">
        <v>4</v>
      </c>
      <c r="I1332" s="225">
        <v>14000</v>
      </c>
      <c r="J1332" s="225">
        <f t="shared" si="173"/>
        <v>56000</v>
      </c>
      <c r="K1332" s="93">
        <v>10000</v>
      </c>
      <c r="L1332" s="93"/>
      <c r="M1332" s="69">
        <f t="shared" si="174"/>
        <v>66000</v>
      </c>
      <c r="N1332" s="139">
        <f t="shared" si="171"/>
        <v>66000</v>
      </c>
      <c r="O1332" s="41">
        <v>45505</v>
      </c>
      <c r="P1332" s="1"/>
    </row>
    <row r="1333" spans="1:17" ht="38.25" x14ac:dyDescent="0.25">
      <c r="A1333" s="28">
        <v>1139</v>
      </c>
      <c r="B1333" s="1" t="s">
        <v>1955</v>
      </c>
      <c r="C1333" s="12" t="s">
        <v>1949</v>
      </c>
      <c r="D1333" s="12" t="s">
        <v>1102</v>
      </c>
      <c r="E1333" s="228" t="s">
        <v>1956</v>
      </c>
      <c r="F1333" s="69">
        <v>66000</v>
      </c>
      <c r="G1333" s="1" t="s">
        <v>1955</v>
      </c>
      <c r="H1333" s="69">
        <v>4</v>
      </c>
      <c r="I1333" s="225">
        <v>14000</v>
      </c>
      <c r="J1333" s="225">
        <f t="shared" si="173"/>
        <v>56000</v>
      </c>
      <c r="K1333" s="93">
        <v>10000</v>
      </c>
      <c r="L1333" s="93"/>
      <c r="M1333" s="69">
        <f t="shared" si="174"/>
        <v>66000</v>
      </c>
      <c r="N1333" s="139">
        <f t="shared" si="171"/>
        <v>66000</v>
      </c>
      <c r="O1333" s="41">
        <v>45505</v>
      </c>
      <c r="P1333" s="1"/>
    </row>
    <row r="1334" spans="1:17" ht="38.25" x14ac:dyDescent="0.25">
      <c r="A1334" s="28">
        <v>1140</v>
      </c>
      <c r="B1334" s="1" t="s">
        <v>1957</v>
      </c>
      <c r="C1334" s="12" t="s">
        <v>1949</v>
      </c>
      <c r="D1334" s="12" t="s">
        <v>1102</v>
      </c>
      <c r="E1334" s="228" t="s">
        <v>1958</v>
      </c>
      <c r="F1334" s="69">
        <v>66000</v>
      </c>
      <c r="G1334" s="1" t="s">
        <v>1957</v>
      </c>
      <c r="H1334" s="69">
        <v>4</v>
      </c>
      <c r="I1334" s="225">
        <v>14000</v>
      </c>
      <c r="J1334" s="225">
        <f t="shared" si="173"/>
        <v>56000</v>
      </c>
      <c r="K1334" s="93">
        <v>10000</v>
      </c>
      <c r="L1334" s="93"/>
      <c r="M1334" s="69">
        <f t="shared" si="174"/>
        <v>66000</v>
      </c>
      <c r="N1334" s="139">
        <f t="shared" si="171"/>
        <v>66000</v>
      </c>
      <c r="O1334" s="41">
        <v>45505</v>
      </c>
      <c r="P1334" s="1"/>
    </row>
    <row r="1335" spans="1:17" ht="38.25" x14ac:dyDescent="0.25">
      <c r="A1335" s="28">
        <v>1141</v>
      </c>
      <c r="B1335" s="1" t="s">
        <v>1951</v>
      </c>
      <c r="C1335" s="13" t="s">
        <v>1959</v>
      </c>
      <c r="D1335" s="12" t="s">
        <v>1960</v>
      </c>
      <c r="E1335" s="228" t="s">
        <v>1961</v>
      </c>
      <c r="F1335" s="69">
        <v>33500</v>
      </c>
      <c r="G1335" s="1" t="s">
        <v>1951</v>
      </c>
      <c r="H1335" s="69">
        <v>1</v>
      </c>
      <c r="I1335" s="69">
        <v>12000</v>
      </c>
      <c r="J1335" s="69">
        <v>12000</v>
      </c>
      <c r="K1335" s="93">
        <v>21500</v>
      </c>
      <c r="L1335" s="93">
        <v>0</v>
      </c>
      <c r="M1335" s="69">
        <f>J1335+K1335+L1335</f>
        <v>33500</v>
      </c>
      <c r="N1335" s="139">
        <f t="shared" si="171"/>
        <v>33500</v>
      </c>
      <c r="O1335" s="41">
        <v>45505</v>
      </c>
      <c r="P1335" s="1"/>
    </row>
    <row r="1336" spans="1:17" ht="38.25" x14ac:dyDescent="0.25">
      <c r="A1336" s="28">
        <v>1142</v>
      </c>
      <c r="B1336" s="1" t="s">
        <v>1962</v>
      </c>
      <c r="C1336" s="13" t="s">
        <v>1959</v>
      </c>
      <c r="D1336" s="12" t="s">
        <v>1960</v>
      </c>
      <c r="E1336" s="228" t="s">
        <v>1961</v>
      </c>
      <c r="F1336" s="69">
        <v>31500</v>
      </c>
      <c r="G1336" s="1" t="s">
        <v>1948</v>
      </c>
      <c r="H1336" s="69">
        <v>1</v>
      </c>
      <c r="I1336" s="69">
        <v>10000</v>
      </c>
      <c r="J1336" s="69">
        <v>10000</v>
      </c>
      <c r="K1336" s="93">
        <v>21500</v>
      </c>
      <c r="L1336" s="93">
        <v>0</v>
      </c>
      <c r="M1336" s="69">
        <f t="shared" ref="M1336:M1341" si="175">J1336+K1336+L1336</f>
        <v>31500</v>
      </c>
      <c r="N1336" s="139">
        <f t="shared" si="171"/>
        <v>31500</v>
      </c>
      <c r="O1336" s="41">
        <v>45505</v>
      </c>
      <c r="P1336" s="1"/>
    </row>
    <row r="1337" spans="1:17" ht="38.25" x14ac:dyDescent="0.25">
      <c r="A1337" s="28">
        <v>1143</v>
      </c>
      <c r="B1337" s="1" t="s">
        <v>1963</v>
      </c>
      <c r="C1337" s="13" t="s">
        <v>1959</v>
      </c>
      <c r="D1337" s="12" t="s">
        <v>1960</v>
      </c>
      <c r="E1337" s="228" t="s">
        <v>1961</v>
      </c>
      <c r="F1337" s="69">
        <v>29500</v>
      </c>
      <c r="G1337" s="1" t="s">
        <v>1963</v>
      </c>
      <c r="H1337" s="69">
        <v>1</v>
      </c>
      <c r="I1337" s="69">
        <v>8000</v>
      </c>
      <c r="J1337" s="69">
        <v>8000</v>
      </c>
      <c r="K1337" s="93">
        <v>21500</v>
      </c>
      <c r="L1337" s="93">
        <v>0</v>
      </c>
      <c r="M1337" s="69">
        <f t="shared" si="175"/>
        <v>29500</v>
      </c>
      <c r="N1337" s="139">
        <f t="shared" si="171"/>
        <v>29500</v>
      </c>
      <c r="O1337" s="41">
        <v>45505</v>
      </c>
      <c r="P1337" s="1"/>
    </row>
    <row r="1338" spans="1:17" ht="38.25" x14ac:dyDescent="0.25">
      <c r="A1338" s="28">
        <v>1144</v>
      </c>
      <c r="B1338" s="1" t="s">
        <v>1964</v>
      </c>
      <c r="C1338" s="13" t="s">
        <v>1959</v>
      </c>
      <c r="D1338" s="12" t="s">
        <v>1960</v>
      </c>
      <c r="E1338" s="228" t="s">
        <v>1961</v>
      </c>
      <c r="F1338" s="69">
        <v>29500</v>
      </c>
      <c r="G1338" s="1" t="s">
        <v>1964</v>
      </c>
      <c r="H1338" s="69">
        <v>1</v>
      </c>
      <c r="I1338" s="69">
        <v>8000</v>
      </c>
      <c r="J1338" s="69">
        <v>8000</v>
      </c>
      <c r="K1338" s="93">
        <v>21500</v>
      </c>
      <c r="L1338" s="93">
        <v>0</v>
      </c>
      <c r="M1338" s="69">
        <f t="shared" si="175"/>
        <v>29500</v>
      </c>
      <c r="N1338" s="139">
        <f t="shared" si="171"/>
        <v>29500</v>
      </c>
      <c r="O1338" s="41">
        <v>45505</v>
      </c>
      <c r="P1338" s="1"/>
    </row>
    <row r="1339" spans="1:17" ht="38.25" x14ac:dyDescent="0.25">
      <c r="A1339" s="28">
        <v>1145</v>
      </c>
      <c r="B1339" s="1" t="s">
        <v>1965</v>
      </c>
      <c r="C1339" s="13" t="s">
        <v>1959</v>
      </c>
      <c r="D1339" s="12" t="s">
        <v>1960</v>
      </c>
      <c r="E1339" s="228" t="s">
        <v>1961</v>
      </c>
      <c r="F1339" s="69">
        <v>29500</v>
      </c>
      <c r="G1339" s="1" t="s">
        <v>1965</v>
      </c>
      <c r="H1339" s="69">
        <v>1</v>
      </c>
      <c r="I1339" s="69">
        <v>8000</v>
      </c>
      <c r="J1339" s="69">
        <v>8000</v>
      </c>
      <c r="K1339" s="93">
        <v>21500</v>
      </c>
      <c r="L1339" s="93">
        <v>0</v>
      </c>
      <c r="M1339" s="69">
        <f t="shared" si="175"/>
        <v>29500</v>
      </c>
      <c r="N1339" s="139">
        <f t="shared" si="171"/>
        <v>29500</v>
      </c>
      <c r="O1339" s="41">
        <v>45505</v>
      </c>
      <c r="P1339" s="1"/>
    </row>
    <row r="1340" spans="1:17" ht="38.25" x14ac:dyDescent="0.25">
      <c r="A1340" s="28">
        <v>1146</v>
      </c>
      <c r="B1340" s="1" t="s">
        <v>1966</v>
      </c>
      <c r="C1340" s="13" t="s">
        <v>1959</v>
      </c>
      <c r="D1340" s="12" t="s">
        <v>1960</v>
      </c>
      <c r="E1340" s="228" t="s">
        <v>1961</v>
      </c>
      <c r="F1340" s="69">
        <v>29500</v>
      </c>
      <c r="G1340" s="1" t="s">
        <v>1966</v>
      </c>
      <c r="H1340" s="69">
        <v>1</v>
      </c>
      <c r="I1340" s="69">
        <v>8000</v>
      </c>
      <c r="J1340" s="69">
        <v>8000</v>
      </c>
      <c r="K1340" s="93">
        <v>21500</v>
      </c>
      <c r="L1340" s="93">
        <v>0</v>
      </c>
      <c r="M1340" s="69">
        <f t="shared" si="175"/>
        <v>29500</v>
      </c>
      <c r="N1340" s="139">
        <f t="shared" si="171"/>
        <v>29500</v>
      </c>
      <c r="O1340" s="41">
        <v>45505</v>
      </c>
      <c r="P1340" s="1"/>
    </row>
    <row r="1341" spans="1:17" ht="38.25" x14ac:dyDescent="0.25">
      <c r="A1341" s="28">
        <v>1147</v>
      </c>
      <c r="B1341" s="1" t="s">
        <v>1967</v>
      </c>
      <c r="C1341" s="13" t="s">
        <v>1959</v>
      </c>
      <c r="D1341" s="12" t="s">
        <v>1960</v>
      </c>
      <c r="E1341" s="228" t="s">
        <v>1961</v>
      </c>
      <c r="F1341" s="69">
        <v>29500</v>
      </c>
      <c r="G1341" s="1" t="s">
        <v>1967</v>
      </c>
      <c r="H1341" s="69">
        <v>1</v>
      </c>
      <c r="I1341" s="69">
        <v>8000</v>
      </c>
      <c r="J1341" s="69">
        <v>8000</v>
      </c>
      <c r="K1341" s="93">
        <v>21500</v>
      </c>
      <c r="L1341" s="93">
        <v>0</v>
      </c>
      <c r="M1341" s="69">
        <f t="shared" si="175"/>
        <v>29500</v>
      </c>
      <c r="N1341" s="139">
        <f t="shared" si="171"/>
        <v>29500</v>
      </c>
      <c r="O1341" s="41">
        <v>45505</v>
      </c>
      <c r="P1341" s="1"/>
    </row>
    <row r="1342" spans="1:17" x14ac:dyDescent="0.25">
      <c r="A1342" s="1"/>
      <c r="B1342" s="1"/>
      <c r="C1342" s="1"/>
      <c r="D1342" s="1"/>
      <c r="E1342" s="13"/>
      <c r="F1342" s="93"/>
      <c r="G1342" s="1"/>
      <c r="H1342" s="1"/>
      <c r="I1342" s="1"/>
      <c r="J1342" s="1"/>
      <c r="K1342" s="1"/>
      <c r="L1342" s="1"/>
      <c r="M1342" s="233">
        <v>1166920</v>
      </c>
      <c r="N1342" s="234">
        <f t="shared" si="171"/>
        <v>1166920</v>
      </c>
      <c r="O1342" s="41"/>
      <c r="P1342" s="1"/>
    </row>
    <row r="1343" spans="1:17" x14ac:dyDescent="0.25">
      <c r="A1343" s="1"/>
      <c r="B1343" s="1"/>
      <c r="C1343" s="1"/>
      <c r="D1343" s="1"/>
      <c r="E1343" s="13"/>
      <c r="F1343" s="93"/>
      <c r="G1343" s="1"/>
      <c r="H1343" s="1"/>
      <c r="I1343" s="1"/>
      <c r="J1343" s="1"/>
      <c r="K1343" s="1"/>
      <c r="L1343" s="1"/>
      <c r="M1343" s="233">
        <f>M1342+M1308</f>
        <v>2462020</v>
      </c>
      <c r="N1343" s="235">
        <f t="shared" si="171"/>
        <v>2462020</v>
      </c>
      <c r="O1343" s="41"/>
      <c r="P1343" s="1"/>
    </row>
    <row r="1344" spans="1:17" ht="15.75" x14ac:dyDescent="0.25">
      <c r="A1344" s="525" t="s">
        <v>1969</v>
      </c>
      <c r="B1344" s="525"/>
      <c r="C1344" s="525"/>
      <c r="D1344" s="525"/>
      <c r="E1344" s="525"/>
      <c r="F1344" s="525"/>
      <c r="G1344" s="525"/>
      <c r="H1344" s="525"/>
      <c r="I1344" s="525"/>
      <c r="J1344" s="525"/>
      <c r="K1344" s="525"/>
      <c r="L1344" s="525"/>
      <c r="M1344" s="525"/>
      <c r="N1344" s="525"/>
      <c r="O1344" s="525"/>
      <c r="P1344" s="525"/>
      <c r="Q1344" s="525"/>
    </row>
    <row r="1345" spans="1:16" x14ac:dyDescent="0.25">
      <c r="A1345" s="469" t="s">
        <v>106</v>
      </c>
      <c r="B1345" s="467" t="s">
        <v>107</v>
      </c>
      <c r="C1345" s="467" t="s">
        <v>158</v>
      </c>
      <c r="D1345" s="467" t="s">
        <v>109</v>
      </c>
      <c r="E1345" s="467" t="s">
        <v>110</v>
      </c>
      <c r="F1345" s="526" t="s">
        <v>327</v>
      </c>
      <c r="G1345" s="467" t="s">
        <v>112</v>
      </c>
      <c r="H1345" s="469" t="s">
        <v>113</v>
      </c>
      <c r="I1345" s="469"/>
      <c r="J1345" s="469"/>
      <c r="K1345" s="469"/>
      <c r="L1345" s="546" t="s">
        <v>119</v>
      </c>
      <c r="M1345" s="467" t="s">
        <v>114</v>
      </c>
      <c r="N1345" s="467" t="s">
        <v>159</v>
      </c>
      <c r="O1345" s="459" t="s">
        <v>160</v>
      </c>
      <c r="P1345" s="467" t="s">
        <v>161</v>
      </c>
    </row>
    <row r="1346" spans="1:16" ht="25.5" x14ac:dyDescent="0.25">
      <c r="A1346" s="469"/>
      <c r="B1346" s="467"/>
      <c r="C1346" s="467"/>
      <c r="D1346" s="467"/>
      <c r="E1346" s="467"/>
      <c r="F1346" s="527"/>
      <c r="G1346" s="467"/>
      <c r="H1346" s="64" t="s">
        <v>115</v>
      </c>
      <c r="I1346" s="64" t="s">
        <v>116</v>
      </c>
      <c r="J1346" s="64" t="s">
        <v>117</v>
      </c>
      <c r="K1346" s="64" t="s">
        <v>118</v>
      </c>
      <c r="L1346" s="547"/>
      <c r="M1346" s="467"/>
      <c r="N1346" s="467"/>
      <c r="O1346" s="459"/>
      <c r="P1346" s="467"/>
    </row>
    <row r="1347" spans="1:16" ht="25.5" x14ac:dyDescent="0.25">
      <c r="A1347" s="49">
        <v>1148</v>
      </c>
      <c r="B1347" s="236" t="s">
        <v>1970</v>
      </c>
      <c r="C1347" s="50" t="s">
        <v>1971</v>
      </c>
      <c r="D1347" s="51" t="s">
        <v>180</v>
      </c>
      <c r="E1347" s="65" t="s">
        <v>1972</v>
      </c>
      <c r="F1347" s="65"/>
      <c r="G1347" s="236" t="s">
        <v>1970</v>
      </c>
      <c r="H1347" s="51">
        <v>9</v>
      </c>
      <c r="I1347" s="237">
        <v>11200</v>
      </c>
      <c r="J1347" s="66">
        <f t="shared" ref="J1347:J1352" si="176">I1347*H1347</f>
        <v>100800</v>
      </c>
      <c r="K1347" s="238">
        <v>0</v>
      </c>
      <c r="L1347" s="238">
        <v>0</v>
      </c>
      <c r="M1347" s="67">
        <f t="shared" ref="M1347:M1352" si="177">J1347+K1347</f>
        <v>100800</v>
      </c>
      <c r="N1347" s="67">
        <f t="shared" ref="N1347:N1378" si="178">M1347</f>
        <v>100800</v>
      </c>
      <c r="O1347" s="55">
        <v>45444</v>
      </c>
      <c r="P1347" s="51" t="s">
        <v>256</v>
      </c>
    </row>
    <row r="1348" spans="1:16" ht="25.5" x14ac:dyDescent="0.25">
      <c r="A1348" s="49">
        <v>1149</v>
      </c>
      <c r="B1348" s="236" t="s">
        <v>1973</v>
      </c>
      <c r="C1348" s="50" t="s">
        <v>1974</v>
      </c>
      <c r="D1348" s="51" t="s">
        <v>180</v>
      </c>
      <c r="E1348" s="65" t="s">
        <v>1972</v>
      </c>
      <c r="F1348" s="65"/>
      <c r="G1348" s="236" t="s">
        <v>1973</v>
      </c>
      <c r="H1348" s="51">
        <v>7</v>
      </c>
      <c r="I1348" s="149">
        <v>6300</v>
      </c>
      <c r="J1348" s="66">
        <f t="shared" si="176"/>
        <v>44100</v>
      </c>
      <c r="K1348" s="238">
        <v>0</v>
      </c>
      <c r="L1348" s="238">
        <v>0</v>
      </c>
      <c r="M1348" s="67">
        <f t="shared" si="177"/>
        <v>44100</v>
      </c>
      <c r="N1348" s="67">
        <f t="shared" si="178"/>
        <v>44100</v>
      </c>
      <c r="O1348" s="55">
        <v>45444</v>
      </c>
      <c r="P1348" s="51" t="s">
        <v>256</v>
      </c>
    </row>
    <row r="1349" spans="1:16" ht="25.5" x14ac:dyDescent="0.25">
      <c r="A1349" s="49">
        <v>1150</v>
      </c>
      <c r="B1349" s="51" t="s">
        <v>1975</v>
      </c>
      <c r="C1349" s="50" t="s">
        <v>1976</v>
      </c>
      <c r="D1349" s="51" t="s">
        <v>180</v>
      </c>
      <c r="E1349" s="65" t="s">
        <v>1972</v>
      </c>
      <c r="F1349" s="65"/>
      <c r="G1349" s="50" t="s">
        <v>1975</v>
      </c>
      <c r="H1349" s="51">
        <v>7</v>
      </c>
      <c r="I1349" s="149">
        <v>6300</v>
      </c>
      <c r="J1349" s="66">
        <f t="shared" si="176"/>
        <v>44100</v>
      </c>
      <c r="K1349" s="238">
        <v>0</v>
      </c>
      <c r="L1349" s="238">
        <v>0</v>
      </c>
      <c r="M1349" s="67">
        <f t="shared" si="177"/>
        <v>44100</v>
      </c>
      <c r="N1349" s="67">
        <f t="shared" si="178"/>
        <v>44100</v>
      </c>
      <c r="O1349" s="55">
        <v>45444</v>
      </c>
      <c r="P1349" s="51" t="s">
        <v>256</v>
      </c>
    </row>
    <row r="1350" spans="1:16" ht="38.25" x14ac:dyDescent="0.25">
      <c r="A1350" s="49">
        <v>1151</v>
      </c>
      <c r="B1350" s="236" t="s">
        <v>1977</v>
      </c>
      <c r="C1350" s="50" t="s">
        <v>1978</v>
      </c>
      <c r="D1350" s="51" t="s">
        <v>180</v>
      </c>
      <c r="E1350" s="65" t="s">
        <v>1972</v>
      </c>
      <c r="F1350" s="65"/>
      <c r="G1350" s="236" t="s">
        <v>1977</v>
      </c>
      <c r="H1350" s="51">
        <v>7</v>
      </c>
      <c r="I1350" s="237">
        <v>6300</v>
      </c>
      <c r="J1350" s="66">
        <f t="shared" si="176"/>
        <v>44100</v>
      </c>
      <c r="K1350" s="238">
        <v>0</v>
      </c>
      <c r="L1350" s="238">
        <v>0</v>
      </c>
      <c r="M1350" s="67">
        <f t="shared" si="177"/>
        <v>44100</v>
      </c>
      <c r="N1350" s="67">
        <f t="shared" si="178"/>
        <v>44100</v>
      </c>
      <c r="O1350" s="55">
        <v>45444</v>
      </c>
      <c r="P1350" s="51" t="s">
        <v>256</v>
      </c>
    </row>
    <row r="1351" spans="1:16" ht="25.5" x14ac:dyDescent="0.25">
      <c r="A1351" s="49">
        <v>1152</v>
      </c>
      <c r="B1351" s="51" t="s">
        <v>607</v>
      </c>
      <c r="C1351" s="50" t="s">
        <v>1979</v>
      </c>
      <c r="D1351" s="51" t="s">
        <v>180</v>
      </c>
      <c r="E1351" s="65" t="s">
        <v>1972</v>
      </c>
      <c r="F1351" s="65"/>
      <c r="G1351" s="50" t="s">
        <v>607</v>
      </c>
      <c r="H1351" s="51">
        <v>3</v>
      </c>
      <c r="I1351" s="149">
        <v>11200</v>
      </c>
      <c r="J1351" s="66">
        <f t="shared" si="176"/>
        <v>33600</v>
      </c>
      <c r="K1351" s="238">
        <v>0</v>
      </c>
      <c r="L1351" s="238">
        <v>0</v>
      </c>
      <c r="M1351" s="67">
        <f t="shared" si="177"/>
        <v>33600</v>
      </c>
      <c r="N1351" s="67">
        <f t="shared" si="178"/>
        <v>33600</v>
      </c>
      <c r="O1351" s="55">
        <v>45444</v>
      </c>
      <c r="P1351" s="51" t="s">
        <v>256</v>
      </c>
    </row>
    <row r="1352" spans="1:16" ht="25.5" x14ac:dyDescent="0.25">
      <c r="A1352" s="49">
        <v>1153</v>
      </c>
      <c r="B1352" s="117" t="s">
        <v>1044</v>
      </c>
      <c r="C1352" s="50" t="s">
        <v>1980</v>
      </c>
      <c r="D1352" s="51" t="s">
        <v>180</v>
      </c>
      <c r="E1352" s="65" t="s">
        <v>1972</v>
      </c>
      <c r="F1352" s="65"/>
      <c r="G1352" s="117" t="s">
        <v>1044</v>
      </c>
      <c r="H1352" s="51">
        <v>3</v>
      </c>
      <c r="I1352" s="237">
        <v>11200</v>
      </c>
      <c r="J1352" s="66">
        <f t="shared" si="176"/>
        <v>33600</v>
      </c>
      <c r="K1352" s="238">
        <v>0</v>
      </c>
      <c r="L1352" s="238">
        <v>0</v>
      </c>
      <c r="M1352" s="67">
        <f t="shared" si="177"/>
        <v>33600</v>
      </c>
      <c r="N1352" s="67">
        <f t="shared" si="178"/>
        <v>33600</v>
      </c>
      <c r="O1352" s="55">
        <v>45444</v>
      </c>
      <c r="P1352" s="51" t="s">
        <v>256</v>
      </c>
    </row>
    <row r="1353" spans="1:16" ht="25.5" x14ac:dyDescent="0.25">
      <c r="A1353" s="28">
        <v>1154</v>
      </c>
      <c r="B1353" s="1" t="s">
        <v>1981</v>
      </c>
      <c r="C1353" s="12" t="s">
        <v>1976</v>
      </c>
      <c r="D1353" s="1" t="s">
        <v>180</v>
      </c>
      <c r="E1353" s="68" t="s">
        <v>1972</v>
      </c>
      <c r="F1353" s="68"/>
      <c r="G1353" s="12" t="s">
        <v>1981</v>
      </c>
      <c r="H1353" s="1">
        <v>2</v>
      </c>
      <c r="I1353" s="150">
        <v>3000</v>
      </c>
      <c r="J1353" s="69">
        <v>6000</v>
      </c>
      <c r="K1353" s="239"/>
      <c r="L1353" s="239"/>
      <c r="M1353" s="46">
        <f>J1353</f>
        <v>6000</v>
      </c>
      <c r="N1353" s="46">
        <f t="shared" si="178"/>
        <v>6000</v>
      </c>
      <c r="O1353" s="41">
        <v>45444</v>
      </c>
      <c r="P1353" s="1"/>
    </row>
    <row r="1354" spans="1:16" ht="25.5" x14ac:dyDescent="0.25">
      <c r="A1354" s="28">
        <v>1155</v>
      </c>
      <c r="B1354" s="1" t="s">
        <v>1982</v>
      </c>
      <c r="C1354" s="12" t="s">
        <v>1976</v>
      </c>
      <c r="D1354" s="1" t="s">
        <v>180</v>
      </c>
      <c r="E1354" s="68" t="s">
        <v>1972</v>
      </c>
      <c r="F1354" s="68"/>
      <c r="G1354" s="12" t="s">
        <v>1982</v>
      </c>
      <c r="H1354" s="1">
        <v>2</v>
      </c>
      <c r="I1354" s="150">
        <v>3000</v>
      </c>
      <c r="J1354" s="69">
        <f>I1354*H1354</f>
        <v>6000</v>
      </c>
      <c r="K1354" s="239"/>
      <c r="L1354" s="239"/>
      <c r="M1354" s="46">
        <f t="shared" ref="M1354:M1370" si="179">I1354*H1354</f>
        <v>6000</v>
      </c>
      <c r="N1354" s="46">
        <f t="shared" si="178"/>
        <v>6000</v>
      </c>
      <c r="O1354" s="41">
        <v>45444</v>
      </c>
      <c r="P1354" s="1"/>
    </row>
    <row r="1355" spans="1:16" ht="25.5" x14ac:dyDescent="0.25">
      <c r="A1355" s="28">
        <v>1156</v>
      </c>
      <c r="B1355" s="1" t="s">
        <v>1983</v>
      </c>
      <c r="C1355" s="12" t="s">
        <v>1976</v>
      </c>
      <c r="D1355" s="1" t="s">
        <v>180</v>
      </c>
      <c r="E1355" s="68" t="s">
        <v>1972</v>
      </c>
      <c r="F1355" s="68"/>
      <c r="G1355" s="12" t="s">
        <v>1983</v>
      </c>
      <c r="H1355" s="1">
        <v>2</v>
      </c>
      <c r="I1355" s="150">
        <v>3000</v>
      </c>
      <c r="J1355" s="69">
        <f t="shared" ref="J1355:J1370" si="180">I1355*H1355</f>
        <v>6000</v>
      </c>
      <c r="K1355" s="239"/>
      <c r="L1355" s="239"/>
      <c r="M1355" s="46">
        <f t="shared" si="179"/>
        <v>6000</v>
      </c>
      <c r="N1355" s="46">
        <f t="shared" si="178"/>
        <v>6000</v>
      </c>
      <c r="O1355" s="41">
        <v>45444</v>
      </c>
      <c r="P1355" s="1"/>
    </row>
    <row r="1356" spans="1:16" ht="25.5" x14ac:dyDescent="0.25">
      <c r="A1356" s="28">
        <v>1157</v>
      </c>
      <c r="B1356" s="1" t="s">
        <v>1984</v>
      </c>
      <c r="C1356" s="12" t="s">
        <v>1976</v>
      </c>
      <c r="D1356" s="1" t="s">
        <v>180</v>
      </c>
      <c r="E1356" s="68" t="s">
        <v>1972</v>
      </c>
      <c r="F1356" s="68"/>
      <c r="G1356" s="12" t="s">
        <v>1984</v>
      </c>
      <c r="H1356" s="1">
        <v>2</v>
      </c>
      <c r="I1356" s="150">
        <v>3000</v>
      </c>
      <c r="J1356" s="69">
        <f t="shared" si="180"/>
        <v>6000</v>
      </c>
      <c r="K1356" s="239"/>
      <c r="L1356" s="239"/>
      <c r="M1356" s="46">
        <f t="shared" si="179"/>
        <v>6000</v>
      </c>
      <c r="N1356" s="46">
        <f t="shared" si="178"/>
        <v>6000</v>
      </c>
      <c r="O1356" s="41">
        <v>45444</v>
      </c>
      <c r="P1356" s="1"/>
    </row>
    <row r="1357" spans="1:16" ht="25.5" x14ac:dyDescent="0.25">
      <c r="A1357" s="28">
        <v>1158</v>
      </c>
      <c r="B1357" s="1" t="s">
        <v>1985</v>
      </c>
      <c r="C1357" s="12" t="s">
        <v>1976</v>
      </c>
      <c r="D1357" s="1" t="s">
        <v>180</v>
      </c>
      <c r="E1357" s="68" t="s">
        <v>1972</v>
      </c>
      <c r="F1357" s="68"/>
      <c r="G1357" s="12" t="s">
        <v>1985</v>
      </c>
      <c r="H1357" s="1">
        <v>2</v>
      </c>
      <c r="I1357" s="150">
        <v>3000</v>
      </c>
      <c r="J1357" s="69">
        <f t="shared" si="180"/>
        <v>6000</v>
      </c>
      <c r="K1357" s="239"/>
      <c r="L1357" s="239"/>
      <c r="M1357" s="46">
        <f t="shared" si="179"/>
        <v>6000</v>
      </c>
      <c r="N1357" s="46">
        <f t="shared" si="178"/>
        <v>6000</v>
      </c>
      <c r="O1357" s="41">
        <v>45444</v>
      </c>
      <c r="P1357" s="1"/>
    </row>
    <row r="1358" spans="1:16" ht="25.5" x14ac:dyDescent="0.25">
      <c r="A1358" s="28">
        <v>1159</v>
      </c>
      <c r="B1358" s="1" t="s">
        <v>1986</v>
      </c>
      <c r="C1358" s="12" t="s">
        <v>1976</v>
      </c>
      <c r="D1358" s="1" t="s">
        <v>180</v>
      </c>
      <c r="E1358" s="68" t="s">
        <v>1972</v>
      </c>
      <c r="F1358" s="68"/>
      <c r="G1358" s="12" t="s">
        <v>1986</v>
      </c>
      <c r="H1358" s="1">
        <v>2</v>
      </c>
      <c r="I1358" s="150">
        <v>3000</v>
      </c>
      <c r="J1358" s="69">
        <f t="shared" si="180"/>
        <v>6000</v>
      </c>
      <c r="K1358" s="239"/>
      <c r="L1358" s="239"/>
      <c r="M1358" s="46">
        <f t="shared" si="179"/>
        <v>6000</v>
      </c>
      <c r="N1358" s="46">
        <f t="shared" si="178"/>
        <v>6000</v>
      </c>
      <c r="O1358" s="41">
        <v>45444</v>
      </c>
      <c r="P1358" s="1"/>
    </row>
    <row r="1359" spans="1:16" ht="25.5" x14ac:dyDescent="0.25">
      <c r="A1359" s="28">
        <v>1160</v>
      </c>
      <c r="B1359" s="1" t="s">
        <v>1987</v>
      </c>
      <c r="C1359" s="12" t="s">
        <v>1976</v>
      </c>
      <c r="D1359" s="1" t="s">
        <v>180</v>
      </c>
      <c r="E1359" s="68" t="s">
        <v>1972</v>
      </c>
      <c r="F1359" s="68"/>
      <c r="G1359" s="12" t="s">
        <v>1987</v>
      </c>
      <c r="H1359" s="1">
        <v>2</v>
      </c>
      <c r="I1359" s="150">
        <v>3000</v>
      </c>
      <c r="J1359" s="69">
        <f t="shared" si="180"/>
        <v>6000</v>
      </c>
      <c r="K1359" s="239"/>
      <c r="L1359" s="239"/>
      <c r="M1359" s="46">
        <f t="shared" si="179"/>
        <v>6000</v>
      </c>
      <c r="N1359" s="46">
        <f t="shared" si="178"/>
        <v>6000</v>
      </c>
      <c r="O1359" s="41">
        <v>45444</v>
      </c>
      <c r="P1359" s="1"/>
    </row>
    <row r="1360" spans="1:16" ht="25.5" x14ac:dyDescent="0.25">
      <c r="A1360" s="28">
        <v>1161</v>
      </c>
      <c r="B1360" s="1" t="s">
        <v>1988</v>
      </c>
      <c r="C1360" s="12" t="s">
        <v>1976</v>
      </c>
      <c r="D1360" s="1" t="s">
        <v>180</v>
      </c>
      <c r="E1360" s="68" t="s">
        <v>1972</v>
      </c>
      <c r="F1360" s="68"/>
      <c r="G1360" s="12" t="s">
        <v>1988</v>
      </c>
      <c r="H1360" s="1">
        <v>2</v>
      </c>
      <c r="I1360" s="150">
        <v>3000</v>
      </c>
      <c r="J1360" s="69">
        <f t="shared" si="180"/>
        <v>6000</v>
      </c>
      <c r="K1360" s="239"/>
      <c r="L1360" s="239"/>
      <c r="M1360" s="46">
        <f t="shared" si="179"/>
        <v>6000</v>
      </c>
      <c r="N1360" s="46">
        <f t="shared" si="178"/>
        <v>6000</v>
      </c>
      <c r="O1360" s="41">
        <v>45444</v>
      </c>
      <c r="P1360" s="1"/>
    </row>
    <row r="1361" spans="1:16" ht="25.5" x14ac:dyDescent="0.25">
      <c r="A1361" s="28">
        <v>1162</v>
      </c>
      <c r="B1361" s="1" t="s">
        <v>1989</v>
      </c>
      <c r="C1361" s="12" t="s">
        <v>1976</v>
      </c>
      <c r="D1361" s="1" t="s">
        <v>180</v>
      </c>
      <c r="E1361" s="68" t="s">
        <v>1972</v>
      </c>
      <c r="F1361" s="68"/>
      <c r="G1361" s="12" t="s">
        <v>1989</v>
      </c>
      <c r="H1361" s="1">
        <v>2</v>
      </c>
      <c r="I1361" s="150">
        <v>3000</v>
      </c>
      <c r="J1361" s="69">
        <f t="shared" si="180"/>
        <v>6000</v>
      </c>
      <c r="K1361" s="239"/>
      <c r="L1361" s="239"/>
      <c r="M1361" s="46">
        <f t="shared" si="179"/>
        <v>6000</v>
      </c>
      <c r="N1361" s="46">
        <f t="shared" si="178"/>
        <v>6000</v>
      </c>
      <c r="O1361" s="41">
        <v>45444</v>
      </c>
      <c r="P1361" s="1"/>
    </row>
    <row r="1362" spans="1:16" ht="25.5" x14ac:dyDescent="0.25">
      <c r="A1362" s="28">
        <v>1163</v>
      </c>
      <c r="B1362" s="1" t="s">
        <v>1962</v>
      </c>
      <c r="C1362" s="12" t="s">
        <v>1976</v>
      </c>
      <c r="D1362" s="1" t="s">
        <v>180</v>
      </c>
      <c r="E1362" s="68" t="s">
        <v>1972</v>
      </c>
      <c r="F1362" s="68"/>
      <c r="G1362" s="12" t="s">
        <v>1962</v>
      </c>
      <c r="H1362" s="1">
        <v>2</v>
      </c>
      <c r="I1362" s="150">
        <v>3000</v>
      </c>
      <c r="J1362" s="69">
        <f t="shared" si="180"/>
        <v>6000</v>
      </c>
      <c r="K1362" s="239"/>
      <c r="L1362" s="239"/>
      <c r="M1362" s="46">
        <f t="shared" si="179"/>
        <v>6000</v>
      </c>
      <c r="N1362" s="46">
        <f t="shared" si="178"/>
        <v>6000</v>
      </c>
      <c r="O1362" s="41">
        <v>45444</v>
      </c>
      <c r="P1362" s="1"/>
    </row>
    <row r="1363" spans="1:16" ht="25.5" x14ac:dyDescent="0.25">
      <c r="A1363" s="28">
        <v>1164</v>
      </c>
      <c r="B1363" s="1" t="s">
        <v>1990</v>
      </c>
      <c r="C1363" s="12" t="s">
        <v>1976</v>
      </c>
      <c r="D1363" s="1" t="s">
        <v>180</v>
      </c>
      <c r="E1363" s="68" t="s">
        <v>1972</v>
      </c>
      <c r="F1363" s="68"/>
      <c r="G1363" s="12" t="s">
        <v>1990</v>
      </c>
      <c r="H1363" s="1">
        <v>2</v>
      </c>
      <c r="I1363" s="150">
        <v>3000</v>
      </c>
      <c r="J1363" s="69">
        <f t="shared" si="180"/>
        <v>6000</v>
      </c>
      <c r="K1363" s="239"/>
      <c r="L1363" s="239"/>
      <c r="M1363" s="46">
        <f t="shared" si="179"/>
        <v>6000</v>
      </c>
      <c r="N1363" s="46">
        <f t="shared" si="178"/>
        <v>6000</v>
      </c>
      <c r="O1363" s="41">
        <v>45444</v>
      </c>
      <c r="P1363" s="1"/>
    </row>
    <row r="1364" spans="1:16" ht="25.5" x14ac:dyDescent="0.25">
      <c r="A1364" s="28">
        <v>1165</v>
      </c>
      <c r="B1364" s="1" t="s">
        <v>1991</v>
      </c>
      <c r="C1364" s="12" t="s">
        <v>1976</v>
      </c>
      <c r="D1364" s="1" t="s">
        <v>180</v>
      </c>
      <c r="E1364" s="68" t="s">
        <v>1972</v>
      </c>
      <c r="F1364" s="68"/>
      <c r="G1364" s="12" t="s">
        <v>1991</v>
      </c>
      <c r="H1364" s="1">
        <v>2</v>
      </c>
      <c r="I1364" s="150">
        <v>3000</v>
      </c>
      <c r="J1364" s="69">
        <f t="shared" si="180"/>
        <v>6000</v>
      </c>
      <c r="K1364" s="239"/>
      <c r="L1364" s="239"/>
      <c r="M1364" s="46">
        <f t="shared" si="179"/>
        <v>6000</v>
      </c>
      <c r="N1364" s="46">
        <f t="shared" si="178"/>
        <v>6000</v>
      </c>
      <c r="O1364" s="41">
        <v>45444</v>
      </c>
      <c r="P1364" s="1"/>
    </row>
    <row r="1365" spans="1:16" ht="25.5" x14ac:dyDescent="0.25">
      <c r="A1365" s="28">
        <v>1166</v>
      </c>
      <c r="B1365" s="1" t="s">
        <v>1992</v>
      </c>
      <c r="C1365" s="12" t="s">
        <v>1976</v>
      </c>
      <c r="D1365" s="1" t="s">
        <v>180</v>
      </c>
      <c r="E1365" s="68" t="s">
        <v>1972</v>
      </c>
      <c r="F1365" s="68"/>
      <c r="G1365" s="12" t="s">
        <v>1992</v>
      </c>
      <c r="H1365" s="1">
        <v>2</v>
      </c>
      <c r="I1365" s="150">
        <v>3000</v>
      </c>
      <c r="J1365" s="69">
        <f t="shared" si="180"/>
        <v>6000</v>
      </c>
      <c r="K1365" s="239"/>
      <c r="L1365" s="239"/>
      <c r="M1365" s="46">
        <f t="shared" si="179"/>
        <v>6000</v>
      </c>
      <c r="N1365" s="46">
        <f t="shared" si="178"/>
        <v>6000</v>
      </c>
      <c r="O1365" s="41">
        <v>45444</v>
      </c>
      <c r="P1365" s="1"/>
    </row>
    <row r="1366" spans="1:16" ht="25.5" x14ac:dyDescent="0.25">
      <c r="A1366" s="28">
        <v>1167</v>
      </c>
      <c r="B1366" s="1" t="s">
        <v>1993</v>
      </c>
      <c r="C1366" s="12" t="s">
        <v>1976</v>
      </c>
      <c r="D1366" s="1" t="s">
        <v>180</v>
      </c>
      <c r="E1366" s="68" t="s">
        <v>1972</v>
      </c>
      <c r="F1366" s="68"/>
      <c r="G1366" s="12" t="s">
        <v>1993</v>
      </c>
      <c r="H1366" s="1">
        <v>2</v>
      </c>
      <c r="I1366" s="150">
        <v>3000</v>
      </c>
      <c r="J1366" s="69">
        <f t="shared" si="180"/>
        <v>6000</v>
      </c>
      <c r="K1366" s="239"/>
      <c r="L1366" s="239"/>
      <c r="M1366" s="46">
        <f t="shared" si="179"/>
        <v>6000</v>
      </c>
      <c r="N1366" s="46">
        <f t="shared" si="178"/>
        <v>6000</v>
      </c>
      <c r="O1366" s="41">
        <v>45444</v>
      </c>
      <c r="P1366" s="1"/>
    </row>
    <row r="1367" spans="1:16" ht="25.5" x14ac:dyDescent="0.25">
      <c r="A1367" s="28">
        <v>1168</v>
      </c>
      <c r="B1367" s="1" t="s">
        <v>1994</v>
      </c>
      <c r="C1367" s="12" t="s">
        <v>1976</v>
      </c>
      <c r="D1367" s="1" t="s">
        <v>180</v>
      </c>
      <c r="E1367" s="68" t="s">
        <v>1972</v>
      </c>
      <c r="F1367" s="68"/>
      <c r="G1367" s="12" t="s">
        <v>1994</v>
      </c>
      <c r="H1367" s="1">
        <v>2</v>
      </c>
      <c r="I1367" s="150">
        <v>3000</v>
      </c>
      <c r="J1367" s="69">
        <f t="shared" si="180"/>
        <v>6000</v>
      </c>
      <c r="K1367" s="239"/>
      <c r="L1367" s="239"/>
      <c r="M1367" s="46">
        <f t="shared" si="179"/>
        <v>6000</v>
      </c>
      <c r="N1367" s="46">
        <f t="shared" si="178"/>
        <v>6000</v>
      </c>
      <c r="O1367" s="41">
        <v>45444</v>
      </c>
      <c r="P1367" s="1"/>
    </row>
    <row r="1368" spans="1:16" ht="38.25" x14ac:dyDescent="0.25">
      <c r="A1368" s="28">
        <v>1169</v>
      </c>
      <c r="B1368" s="1" t="s">
        <v>1995</v>
      </c>
      <c r="C1368" s="12" t="s">
        <v>1976</v>
      </c>
      <c r="D1368" s="1" t="s">
        <v>180</v>
      </c>
      <c r="E1368" s="68" t="s">
        <v>1972</v>
      </c>
      <c r="F1368" s="68"/>
      <c r="G1368" s="12" t="s">
        <v>1995</v>
      </c>
      <c r="H1368" s="1">
        <v>2</v>
      </c>
      <c r="I1368" s="150">
        <v>3000</v>
      </c>
      <c r="J1368" s="69">
        <f t="shared" si="180"/>
        <v>6000</v>
      </c>
      <c r="K1368" s="239"/>
      <c r="L1368" s="239"/>
      <c r="M1368" s="46">
        <f t="shared" si="179"/>
        <v>6000</v>
      </c>
      <c r="N1368" s="46">
        <f t="shared" si="178"/>
        <v>6000</v>
      </c>
      <c r="O1368" s="41">
        <v>45444</v>
      </c>
      <c r="P1368" s="1"/>
    </row>
    <row r="1369" spans="1:16" ht="25.5" x14ac:dyDescent="0.25">
      <c r="A1369" s="28">
        <v>1170</v>
      </c>
      <c r="B1369" s="1" t="s">
        <v>1996</v>
      </c>
      <c r="C1369" s="12" t="s">
        <v>1976</v>
      </c>
      <c r="D1369" s="1" t="s">
        <v>180</v>
      </c>
      <c r="E1369" s="68" t="s">
        <v>1972</v>
      </c>
      <c r="F1369" s="68"/>
      <c r="G1369" s="12" t="s">
        <v>1996</v>
      </c>
      <c r="H1369" s="1">
        <v>2</v>
      </c>
      <c r="I1369" s="150">
        <v>3000</v>
      </c>
      <c r="J1369" s="69">
        <f t="shared" si="180"/>
        <v>6000</v>
      </c>
      <c r="K1369" s="239"/>
      <c r="L1369" s="239"/>
      <c r="M1369" s="46">
        <f t="shared" si="179"/>
        <v>6000</v>
      </c>
      <c r="N1369" s="46">
        <f t="shared" si="178"/>
        <v>6000</v>
      </c>
      <c r="O1369" s="41">
        <v>45444</v>
      </c>
      <c r="P1369" s="1"/>
    </row>
    <row r="1370" spans="1:16" ht="25.5" x14ac:dyDescent="0.25">
      <c r="A1370" s="28">
        <v>1171</v>
      </c>
      <c r="B1370" s="1" t="s">
        <v>1997</v>
      </c>
      <c r="C1370" s="12" t="s">
        <v>1976</v>
      </c>
      <c r="D1370" s="1" t="s">
        <v>180</v>
      </c>
      <c r="E1370" s="68" t="s">
        <v>1972</v>
      </c>
      <c r="F1370" s="68"/>
      <c r="G1370" s="12" t="s">
        <v>1997</v>
      </c>
      <c r="H1370" s="1">
        <v>2</v>
      </c>
      <c r="I1370" s="150">
        <v>3000</v>
      </c>
      <c r="J1370" s="69">
        <f t="shared" si="180"/>
        <v>6000</v>
      </c>
      <c r="K1370" s="239"/>
      <c r="L1370" s="239"/>
      <c r="M1370" s="46">
        <f t="shared" si="179"/>
        <v>6000</v>
      </c>
      <c r="N1370" s="46">
        <f t="shared" si="178"/>
        <v>6000</v>
      </c>
      <c r="O1370" s="41">
        <v>45444</v>
      </c>
      <c r="P1370" s="1"/>
    </row>
    <row r="1371" spans="1:16" ht="25.5" x14ac:dyDescent="0.25">
      <c r="A1371" s="49">
        <v>1172</v>
      </c>
      <c r="B1371" s="51" t="s">
        <v>1998</v>
      </c>
      <c r="C1371" s="50" t="s">
        <v>1999</v>
      </c>
      <c r="D1371" s="51" t="s">
        <v>2000</v>
      </c>
      <c r="E1371" s="65" t="s">
        <v>2001</v>
      </c>
      <c r="F1371" s="65"/>
      <c r="G1371" s="50" t="s">
        <v>1998</v>
      </c>
      <c r="H1371" s="51">
        <v>1</v>
      </c>
      <c r="I1371" s="149">
        <v>2000</v>
      </c>
      <c r="J1371" s="66">
        <v>2000</v>
      </c>
      <c r="K1371" s="240"/>
      <c r="L1371" s="240"/>
      <c r="M1371" s="67">
        <f t="shared" ref="M1371:M1410" si="181">H1371*I1371</f>
        <v>2000</v>
      </c>
      <c r="N1371" s="67">
        <f t="shared" si="178"/>
        <v>2000</v>
      </c>
      <c r="O1371" s="55">
        <v>45444</v>
      </c>
      <c r="P1371" s="51" t="s">
        <v>2002</v>
      </c>
    </row>
    <row r="1372" spans="1:16" ht="38.25" x14ac:dyDescent="0.25">
      <c r="A1372" s="49">
        <v>1173</v>
      </c>
      <c r="B1372" s="51" t="s">
        <v>2003</v>
      </c>
      <c r="C1372" s="50" t="s">
        <v>1999</v>
      </c>
      <c r="D1372" s="51" t="s">
        <v>2000</v>
      </c>
      <c r="E1372" s="65" t="s">
        <v>2001</v>
      </c>
      <c r="F1372" s="65"/>
      <c r="G1372" s="50" t="s">
        <v>2003</v>
      </c>
      <c r="H1372" s="51">
        <v>1</v>
      </c>
      <c r="I1372" s="149">
        <v>2000</v>
      </c>
      <c r="J1372" s="66">
        <v>2000</v>
      </c>
      <c r="K1372" s="240"/>
      <c r="L1372" s="240"/>
      <c r="M1372" s="67">
        <f t="shared" si="181"/>
        <v>2000</v>
      </c>
      <c r="N1372" s="67">
        <f t="shared" si="178"/>
        <v>2000</v>
      </c>
      <c r="O1372" s="55">
        <v>45444</v>
      </c>
      <c r="P1372" s="51" t="s">
        <v>2002</v>
      </c>
    </row>
    <row r="1373" spans="1:16" x14ac:dyDescent="0.25">
      <c r="A1373" s="49">
        <v>1174</v>
      </c>
      <c r="B1373" s="51" t="s">
        <v>2004</v>
      </c>
      <c r="C1373" s="50" t="s">
        <v>1999</v>
      </c>
      <c r="D1373" s="51" t="s">
        <v>2000</v>
      </c>
      <c r="E1373" s="65" t="s">
        <v>2001</v>
      </c>
      <c r="F1373" s="65"/>
      <c r="G1373" s="50" t="s">
        <v>2004</v>
      </c>
      <c r="H1373" s="51">
        <v>1</v>
      </c>
      <c r="I1373" s="149">
        <v>2000</v>
      </c>
      <c r="J1373" s="66">
        <v>2000</v>
      </c>
      <c r="K1373" s="240"/>
      <c r="L1373" s="240"/>
      <c r="M1373" s="67">
        <f t="shared" si="181"/>
        <v>2000</v>
      </c>
      <c r="N1373" s="67">
        <f t="shared" si="178"/>
        <v>2000</v>
      </c>
      <c r="O1373" s="55">
        <v>45444</v>
      </c>
      <c r="P1373" s="51" t="s">
        <v>2002</v>
      </c>
    </row>
    <row r="1374" spans="1:16" ht="25.5" x14ac:dyDescent="0.25">
      <c r="A1374" s="49">
        <v>1175</v>
      </c>
      <c r="B1374" s="51" t="s">
        <v>2005</v>
      </c>
      <c r="C1374" s="50" t="s">
        <v>1999</v>
      </c>
      <c r="D1374" s="51" t="s">
        <v>2000</v>
      </c>
      <c r="E1374" s="65" t="s">
        <v>2001</v>
      </c>
      <c r="F1374" s="65"/>
      <c r="G1374" s="50" t="s">
        <v>2005</v>
      </c>
      <c r="H1374" s="51">
        <v>1</v>
      </c>
      <c r="I1374" s="149">
        <v>2000</v>
      </c>
      <c r="J1374" s="66">
        <v>2000</v>
      </c>
      <c r="K1374" s="237"/>
      <c r="L1374" s="237"/>
      <c r="M1374" s="67">
        <f t="shared" si="181"/>
        <v>2000</v>
      </c>
      <c r="N1374" s="67">
        <f t="shared" si="178"/>
        <v>2000</v>
      </c>
      <c r="O1374" s="55">
        <v>45444</v>
      </c>
      <c r="P1374" s="51" t="s">
        <v>2002</v>
      </c>
    </row>
    <row r="1375" spans="1:16" ht="25.5" x14ac:dyDescent="0.25">
      <c r="A1375" s="49">
        <v>1176</v>
      </c>
      <c r="B1375" s="51" t="s">
        <v>2006</v>
      </c>
      <c r="C1375" s="50" t="s">
        <v>1999</v>
      </c>
      <c r="D1375" s="51" t="s">
        <v>2000</v>
      </c>
      <c r="E1375" s="65" t="s">
        <v>2001</v>
      </c>
      <c r="F1375" s="65"/>
      <c r="G1375" s="50" t="s">
        <v>2006</v>
      </c>
      <c r="H1375" s="51">
        <v>1</v>
      </c>
      <c r="I1375" s="149">
        <v>2000</v>
      </c>
      <c r="J1375" s="66">
        <v>2000</v>
      </c>
      <c r="K1375" s="240"/>
      <c r="L1375" s="240"/>
      <c r="M1375" s="67">
        <f t="shared" si="181"/>
        <v>2000</v>
      </c>
      <c r="N1375" s="67">
        <f t="shared" si="178"/>
        <v>2000</v>
      </c>
      <c r="O1375" s="55">
        <v>45444</v>
      </c>
      <c r="P1375" s="51" t="s">
        <v>2002</v>
      </c>
    </row>
    <row r="1376" spans="1:16" ht="25.5" x14ac:dyDescent="0.25">
      <c r="A1376" s="49">
        <v>1177</v>
      </c>
      <c r="B1376" s="51" t="s">
        <v>2007</v>
      </c>
      <c r="C1376" s="50" t="s">
        <v>1999</v>
      </c>
      <c r="D1376" s="51" t="s">
        <v>2000</v>
      </c>
      <c r="E1376" s="65" t="s">
        <v>2001</v>
      </c>
      <c r="F1376" s="65"/>
      <c r="G1376" s="50" t="s">
        <v>2007</v>
      </c>
      <c r="H1376" s="51">
        <v>1</v>
      </c>
      <c r="I1376" s="149">
        <v>2000</v>
      </c>
      <c r="J1376" s="66">
        <v>2000</v>
      </c>
      <c r="K1376" s="240"/>
      <c r="L1376" s="240"/>
      <c r="M1376" s="67">
        <f t="shared" si="181"/>
        <v>2000</v>
      </c>
      <c r="N1376" s="67">
        <f t="shared" si="178"/>
        <v>2000</v>
      </c>
      <c r="O1376" s="55">
        <v>45444</v>
      </c>
      <c r="P1376" s="51" t="s">
        <v>2002</v>
      </c>
    </row>
    <row r="1377" spans="1:16" ht="25.5" x14ac:dyDescent="0.25">
      <c r="A1377" s="49">
        <v>1178</v>
      </c>
      <c r="B1377" s="51" t="s">
        <v>2008</v>
      </c>
      <c r="C1377" s="50" t="s">
        <v>1999</v>
      </c>
      <c r="D1377" s="51" t="s">
        <v>2000</v>
      </c>
      <c r="E1377" s="65" t="s">
        <v>2001</v>
      </c>
      <c r="F1377" s="65"/>
      <c r="G1377" s="50" t="s">
        <v>2008</v>
      </c>
      <c r="H1377" s="51">
        <v>1</v>
      </c>
      <c r="I1377" s="149">
        <v>2000</v>
      </c>
      <c r="J1377" s="66">
        <v>2000</v>
      </c>
      <c r="K1377" s="237"/>
      <c r="L1377" s="237"/>
      <c r="M1377" s="67">
        <f t="shared" si="181"/>
        <v>2000</v>
      </c>
      <c r="N1377" s="67">
        <f t="shared" si="178"/>
        <v>2000</v>
      </c>
      <c r="O1377" s="55">
        <v>45444</v>
      </c>
      <c r="P1377" s="51" t="s">
        <v>2002</v>
      </c>
    </row>
    <row r="1378" spans="1:16" ht="25.5" x14ac:dyDescent="0.25">
      <c r="A1378" s="49">
        <v>1179</v>
      </c>
      <c r="B1378" s="51" t="s">
        <v>2009</v>
      </c>
      <c r="C1378" s="50" t="s">
        <v>1999</v>
      </c>
      <c r="D1378" s="51" t="s">
        <v>2000</v>
      </c>
      <c r="E1378" s="65" t="s">
        <v>2001</v>
      </c>
      <c r="F1378" s="65"/>
      <c r="G1378" s="50" t="s">
        <v>2009</v>
      </c>
      <c r="H1378" s="51">
        <v>1</v>
      </c>
      <c r="I1378" s="149">
        <v>2000</v>
      </c>
      <c r="J1378" s="66">
        <v>2000</v>
      </c>
      <c r="K1378" s="237"/>
      <c r="L1378" s="237"/>
      <c r="M1378" s="67">
        <f t="shared" si="181"/>
        <v>2000</v>
      </c>
      <c r="N1378" s="67">
        <f t="shared" si="178"/>
        <v>2000</v>
      </c>
      <c r="O1378" s="55">
        <v>45444</v>
      </c>
      <c r="P1378" s="51" t="s">
        <v>2002</v>
      </c>
    </row>
    <row r="1379" spans="1:16" ht="25.5" x14ac:dyDescent="0.25">
      <c r="A1379" s="49">
        <v>1180</v>
      </c>
      <c r="B1379" s="51" t="s">
        <v>2010</v>
      </c>
      <c r="C1379" s="50" t="s">
        <v>1999</v>
      </c>
      <c r="D1379" s="51" t="s">
        <v>2000</v>
      </c>
      <c r="E1379" s="65" t="s">
        <v>2001</v>
      </c>
      <c r="F1379" s="65"/>
      <c r="G1379" s="50" t="s">
        <v>2010</v>
      </c>
      <c r="H1379" s="51">
        <v>1</v>
      </c>
      <c r="I1379" s="149">
        <v>2000</v>
      </c>
      <c r="J1379" s="66">
        <v>2000</v>
      </c>
      <c r="K1379" s="237"/>
      <c r="L1379" s="237"/>
      <c r="M1379" s="67">
        <f t="shared" si="181"/>
        <v>2000</v>
      </c>
      <c r="N1379" s="67">
        <f t="shared" ref="N1379:N1410" si="182">M1379</f>
        <v>2000</v>
      </c>
      <c r="O1379" s="55">
        <v>45444</v>
      </c>
      <c r="P1379" s="51" t="s">
        <v>2002</v>
      </c>
    </row>
    <row r="1380" spans="1:16" ht="25.5" x14ac:dyDescent="0.25">
      <c r="A1380" s="49">
        <v>1181</v>
      </c>
      <c r="B1380" s="51" t="s">
        <v>2011</v>
      </c>
      <c r="C1380" s="50" t="s">
        <v>1999</v>
      </c>
      <c r="D1380" s="51" t="s">
        <v>2000</v>
      </c>
      <c r="E1380" s="65" t="s">
        <v>2001</v>
      </c>
      <c r="F1380" s="65"/>
      <c r="G1380" s="50" t="s">
        <v>2011</v>
      </c>
      <c r="H1380" s="51">
        <v>1</v>
      </c>
      <c r="I1380" s="149">
        <v>2000</v>
      </c>
      <c r="J1380" s="66">
        <v>2000</v>
      </c>
      <c r="K1380" s="237"/>
      <c r="L1380" s="237"/>
      <c r="M1380" s="67">
        <f t="shared" si="181"/>
        <v>2000</v>
      </c>
      <c r="N1380" s="67">
        <f t="shared" si="182"/>
        <v>2000</v>
      </c>
      <c r="O1380" s="55">
        <v>45444</v>
      </c>
      <c r="P1380" s="51" t="s">
        <v>2002</v>
      </c>
    </row>
    <row r="1381" spans="1:16" x14ac:dyDescent="0.25">
      <c r="A1381" s="49">
        <v>1182</v>
      </c>
      <c r="B1381" s="51" t="s">
        <v>2012</v>
      </c>
      <c r="C1381" s="50" t="s">
        <v>1999</v>
      </c>
      <c r="D1381" s="51" t="s">
        <v>2000</v>
      </c>
      <c r="E1381" s="65" t="s">
        <v>2001</v>
      </c>
      <c r="F1381" s="65"/>
      <c r="G1381" s="50" t="s">
        <v>2012</v>
      </c>
      <c r="H1381" s="51">
        <v>1</v>
      </c>
      <c r="I1381" s="149">
        <v>2000</v>
      </c>
      <c r="J1381" s="66">
        <v>2000</v>
      </c>
      <c r="K1381" s="237"/>
      <c r="L1381" s="237"/>
      <c r="M1381" s="67">
        <f t="shared" si="181"/>
        <v>2000</v>
      </c>
      <c r="N1381" s="67">
        <f t="shared" si="182"/>
        <v>2000</v>
      </c>
      <c r="O1381" s="55">
        <v>45444</v>
      </c>
      <c r="P1381" s="51" t="s">
        <v>2002</v>
      </c>
    </row>
    <row r="1382" spans="1:16" ht="25.5" x14ac:dyDescent="0.25">
      <c r="A1382" s="49">
        <v>1183</v>
      </c>
      <c r="B1382" s="51" t="s">
        <v>316</v>
      </c>
      <c r="C1382" s="50" t="s">
        <v>1999</v>
      </c>
      <c r="D1382" s="51" t="s">
        <v>2000</v>
      </c>
      <c r="E1382" s="65" t="s">
        <v>2001</v>
      </c>
      <c r="F1382" s="65"/>
      <c r="G1382" s="50" t="s">
        <v>316</v>
      </c>
      <c r="H1382" s="51">
        <v>1</v>
      </c>
      <c r="I1382" s="149">
        <v>2000</v>
      </c>
      <c r="J1382" s="66">
        <v>2000</v>
      </c>
      <c r="K1382" s="237"/>
      <c r="L1382" s="237"/>
      <c r="M1382" s="67">
        <f t="shared" si="181"/>
        <v>2000</v>
      </c>
      <c r="N1382" s="67">
        <f t="shared" si="182"/>
        <v>2000</v>
      </c>
      <c r="O1382" s="55">
        <v>45444</v>
      </c>
      <c r="P1382" s="51" t="s">
        <v>2002</v>
      </c>
    </row>
    <row r="1383" spans="1:16" ht="25.5" x14ac:dyDescent="0.25">
      <c r="A1383" s="49">
        <v>1184</v>
      </c>
      <c r="B1383" s="51" t="s">
        <v>307</v>
      </c>
      <c r="C1383" s="50" t="s">
        <v>1999</v>
      </c>
      <c r="D1383" s="51" t="s">
        <v>2000</v>
      </c>
      <c r="E1383" s="65" t="s">
        <v>2001</v>
      </c>
      <c r="F1383" s="65"/>
      <c r="G1383" s="50" t="s">
        <v>307</v>
      </c>
      <c r="H1383" s="51">
        <v>1</v>
      </c>
      <c r="I1383" s="149">
        <v>2000</v>
      </c>
      <c r="J1383" s="66">
        <v>2000</v>
      </c>
      <c r="K1383" s="241"/>
      <c r="L1383" s="241"/>
      <c r="M1383" s="67">
        <f t="shared" si="181"/>
        <v>2000</v>
      </c>
      <c r="N1383" s="67">
        <f t="shared" si="182"/>
        <v>2000</v>
      </c>
      <c r="O1383" s="55">
        <v>45444</v>
      </c>
      <c r="P1383" s="51" t="s">
        <v>2002</v>
      </c>
    </row>
    <row r="1384" spans="1:16" ht="25.5" x14ac:dyDescent="0.25">
      <c r="A1384" s="49">
        <v>1185</v>
      </c>
      <c r="B1384" s="51" t="s">
        <v>2013</v>
      </c>
      <c r="C1384" s="50" t="s">
        <v>1999</v>
      </c>
      <c r="D1384" s="51" t="s">
        <v>2000</v>
      </c>
      <c r="E1384" s="65" t="s">
        <v>2001</v>
      </c>
      <c r="F1384" s="65"/>
      <c r="G1384" s="50" t="s">
        <v>2013</v>
      </c>
      <c r="H1384" s="51">
        <v>1</v>
      </c>
      <c r="I1384" s="149">
        <v>2000</v>
      </c>
      <c r="J1384" s="66">
        <v>2000</v>
      </c>
      <c r="K1384" s="241"/>
      <c r="L1384" s="241"/>
      <c r="M1384" s="67">
        <f t="shared" si="181"/>
        <v>2000</v>
      </c>
      <c r="N1384" s="67">
        <f t="shared" si="182"/>
        <v>2000</v>
      </c>
      <c r="O1384" s="55">
        <v>45444</v>
      </c>
      <c r="P1384" s="51" t="s">
        <v>2002</v>
      </c>
    </row>
    <row r="1385" spans="1:16" ht="25.5" x14ac:dyDescent="0.25">
      <c r="A1385" s="49">
        <v>1186</v>
      </c>
      <c r="B1385" s="51" t="s">
        <v>2014</v>
      </c>
      <c r="C1385" s="50" t="s">
        <v>1999</v>
      </c>
      <c r="D1385" s="51" t="s">
        <v>2000</v>
      </c>
      <c r="E1385" s="65" t="s">
        <v>2001</v>
      </c>
      <c r="F1385" s="65"/>
      <c r="G1385" s="50" t="s">
        <v>2014</v>
      </c>
      <c r="H1385" s="51">
        <v>1</v>
      </c>
      <c r="I1385" s="149">
        <v>2000</v>
      </c>
      <c r="J1385" s="66">
        <v>2000</v>
      </c>
      <c r="K1385" s="241"/>
      <c r="L1385" s="241"/>
      <c r="M1385" s="67">
        <f t="shared" si="181"/>
        <v>2000</v>
      </c>
      <c r="N1385" s="67">
        <f t="shared" si="182"/>
        <v>2000</v>
      </c>
      <c r="O1385" s="55">
        <v>45444</v>
      </c>
      <c r="P1385" s="51" t="s">
        <v>2002</v>
      </c>
    </row>
    <row r="1386" spans="1:16" x14ac:dyDescent="0.25">
      <c r="A1386" s="49">
        <v>1187</v>
      </c>
      <c r="B1386" s="51" t="s">
        <v>2015</v>
      </c>
      <c r="C1386" s="50" t="s">
        <v>1999</v>
      </c>
      <c r="D1386" s="51" t="s">
        <v>2000</v>
      </c>
      <c r="E1386" s="65" t="s">
        <v>2001</v>
      </c>
      <c r="F1386" s="65"/>
      <c r="G1386" s="50" t="s">
        <v>2015</v>
      </c>
      <c r="H1386" s="51">
        <v>1</v>
      </c>
      <c r="I1386" s="149">
        <v>2000</v>
      </c>
      <c r="J1386" s="66">
        <v>2000</v>
      </c>
      <c r="K1386" s="241"/>
      <c r="L1386" s="241"/>
      <c r="M1386" s="67">
        <f t="shared" si="181"/>
        <v>2000</v>
      </c>
      <c r="N1386" s="67">
        <f t="shared" si="182"/>
        <v>2000</v>
      </c>
      <c r="O1386" s="55">
        <v>45444</v>
      </c>
      <c r="P1386" s="51" t="s">
        <v>2002</v>
      </c>
    </row>
    <row r="1387" spans="1:16" ht="25.5" x14ac:dyDescent="0.25">
      <c r="A1387" s="49">
        <v>1188</v>
      </c>
      <c r="B1387" s="51" t="s">
        <v>2016</v>
      </c>
      <c r="C1387" s="50" t="s">
        <v>1999</v>
      </c>
      <c r="D1387" s="51" t="s">
        <v>2000</v>
      </c>
      <c r="E1387" s="65" t="s">
        <v>2001</v>
      </c>
      <c r="F1387" s="65"/>
      <c r="G1387" s="50" t="s">
        <v>2016</v>
      </c>
      <c r="H1387" s="51">
        <v>1</v>
      </c>
      <c r="I1387" s="149">
        <v>2000</v>
      </c>
      <c r="J1387" s="66">
        <v>2000</v>
      </c>
      <c r="K1387" s="241"/>
      <c r="L1387" s="241"/>
      <c r="M1387" s="67">
        <f t="shared" si="181"/>
        <v>2000</v>
      </c>
      <c r="N1387" s="67">
        <f t="shared" si="182"/>
        <v>2000</v>
      </c>
      <c r="O1387" s="55">
        <v>45444</v>
      </c>
      <c r="P1387" s="51" t="s">
        <v>2002</v>
      </c>
    </row>
    <row r="1388" spans="1:16" ht="25.5" x14ac:dyDescent="0.25">
      <c r="A1388" s="49">
        <v>1189</v>
      </c>
      <c r="B1388" s="51" t="s">
        <v>2017</v>
      </c>
      <c r="C1388" s="50" t="s">
        <v>1999</v>
      </c>
      <c r="D1388" s="51" t="s">
        <v>2000</v>
      </c>
      <c r="E1388" s="65" t="s">
        <v>2001</v>
      </c>
      <c r="F1388" s="65"/>
      <c r="G1388" s="50" t="s">
        <v>2017</v>
      </c>
      <c r="H1388" s="51">
        <v>1</v>
      </c>
      <c r="I1388" s="149">
        <v>2000</v>
      </c>
      <c r="J1388" s="66">
        <v>2000</v>
      </c>
      <c r="K1388" s="241"/>
      <c r="L1388" s="241"/>
      <c r="M1388" s="67">
        <f t="shared" si="181"/>
        <v>2000</v>
      </c>
      <c r="N1388" s="67">
        <f t="shared" si="182"/>
        <v>2000</v>
      </c>
      <c r="O1388" s="55">
        <v>45444</v>
      </c>
      <c r="P1388" s="51" t="s">
        <v>2002</v>
      </c>
    </row>
    <row r="1389" spans="1:16" ht="25.5" x14ac:dyDescent="0.25">
      <c r="A1389" s="49">
        <v>1190</v>
      </c>
      <c r="B1389" s="51" t="s">
        <v>2018</v>
      </c>
      <c r="C1389" s="50" t="s">
        <v>1999</v>
      </c>
      <c r="D1389" s="51" t="s">
        <v>2000</v>
      </c>
      <c r="E1389" s="65" t="s">
        <v>2001</v>
      </c>
      <c r="F1389" s="65"/>
      <c r="G1389" s="50" t="s">
        <v>2018</v>
      </c>
      <c r="H1389" s="51">
        <v>1</v>
      </c>
      <c r="I1389" s="149">
        <v>2000</v>
      </c>
      <c r="J1389" s="66">
        <v>2000</v>
      </c>
      <c r="K1389" s="241"/>
      <c r="L1389" s="241"/>
      <c r="M1389" s="67">
        <f t="shared" si="181"/>
        <v>2000</v>
      </c>
      <c r="N1389" s="67">
        <f t="shared" si="182"/>
        <v>2000</v>
      </c>
      <c r="O1389" s="55">
        <v>45444</v>
      </c>
      <c r="P1389" s="51" t="s">
        <v>2002</v>
      </c>
    </row>
    <row r="1390" spans="1:16" ht="38.25" x14ac:dyDescent="0.25">
      <c r="A1390" s="49">
        <v>1191</v>
      </c>
      <c r="B1390" s="51" t="s">
        <v>2019</v>
      </c>
      <c r="C1390" s="50" t="s">
        <v>1999</v>
      </c>
      <c r="D1390" s="51" t="s">
        <v>2000</v>
      </c>
      <c r="E1390" s="65" t="s">
        <v>2001</v>
      </c>
      <c r="F1390" s="65"/>
      <c r="G1390" s="50" t="s">
        <v>2019</v>
      </c>
      <c r="H1390" s="51">
        <v>1</v>
      </c>
      <c r="I1390" s="149">
        <v>2000</v>
      </c>
      <c r="J1390" s="66">
        <v>2000</v>
      </c>
      <c r="K1390" s="241"/>
      <c r="L1390" s="241"/>
      <c r="M1390" s="67">
        <f t="shared" si="181"/>
        <v>2000</v>
      </c>
      <c r="N1390" s="67">
        <f t="shared" si="182"/>
        <v>2000</v>
      </c>
      <c r="O1390" s="55">
        <v>45444</v>
      </c>
      <c r="P1390" s="51" t="s">
        <v>2002</v>
      </c>
    </row>
    <row r="1391" spans="1:16" ht="38.25" x14ac:dyDescent="0.25">
      <c r="A1391" s="49">
        <v>1192</v>
      </c>
      <c r="B1391" s="51" t="s">
        <v>2020</v>
      </c>
      <c r="C1391" s="50" t="s">
        <v>1999</v>
      </c>
      <c r="D1391" s="51" t="s">
        <v>2000</v>
      </c>
      <c r="E1391" s="65" t="s">
        <v>2001</v>
      </c>
      <c r="F1391" s="65"/>
      <c r="G1391" s="50" t="s">
        <v>2020</v>
      </c>
      <c r="H1391" s="51">
        <v>1</v>
      </c>
      <c r="I1391" s="149">
        <v>2000</v>
      </c>
      <c r="J1391" s="66">
        <v>2000</v>
      </c>
      <c r="K1391" s="237"/>
      <c r="L1391" s="237"/>
      <c r="M1391" s="67">
        <f t="shared" si="181"/>
        <v>2000</v>
      </c>
      <c r="N1391" s="67">
        <f t="shared" si="182"/>
        <v>2000</v>
      </c>
      <c r="O1391" s="55">
        <v>45444</v>
      </c>
      <c r="P1391" s="51" t="s">
        <v>2002</v>
      </c>
    </row>
    <row r="1392" spans="1:16" ht="38.25" x14ac:dyDescent="0.25">
      <c r="A1392" s="49">
        <v>1193</v>
      </c>
      <c r="B1392" s="51" t="s">
        <v>2021</v>
      </c>
      <c r="C1392" s="50" t="s">
        <v>1999</v>
      </c>
      <c r="D1392" s="51" t="s">
        <v>2000</v>
      </c>
      <c r="E1392" s="65" t="s">
        <v>2001</v>
      </c>
      <c r="F1392" s="65"/>
      <c r="G1392" s="50" t="s">
        <v>2021</v>
      </c>
      <c r="H1392" s="51">
        <v>1</v>
      </c>
      <c r="I1392" s="149">
        <v>2000</v>
      </c>
      <c r="J1392" s="66">
        <v>2000</v>
      </c>
      <c r="K1392" s="237"/>
      <c r="L1392" s="237"/>
      <c r="M1392" s="67">
        <f t="shared" si="181"/>
        <v>2000</v>
      </c>
      <c r="N1392" s="67">
        <f t="shared" si="182"/>
        <v>2000</v>
      </c>
      <c r="O1392" s="55">
        <v>45444</v>
      </c>
      <c r="P1392" s="51" t="s">
        <v>2002</v>
      </c>
    </row>
    <row r="1393" spans="1:16" ht="25.5" x14ac:dyDescent="0.25">
      <c r="A1393" s="49">
        <v>1194</v>
      </c>
      <c r="B1393" s="51" t="s">
        <v>2022</v>
      </c>
      <c r="C1393" s="50" t="s">
        <v>1999</v>
      </c>
      <c r="D1393" s="51" t="s">
        <v>2000</v>
      </c>
      <c r="E1393" s="65" t="s">
        <v>2001</v>
      </c>
      <c r="F1393" s="65"/>
      <c r="G1393" s="50" t="s">
        <v>2022</v>
      </c>
      <c r="H1393" s="51">
        <v>1</v>
      </c>
      <c r="I1393" s="149">
        <v>2000</v>
      </c>
      <c r="J1393" s="66">
        <v>2000</v>
      </c>
      <c r="K1393" s="237"/>
      <c r="L1393" s="237"/>
      <c r="M1393" s="67">
        <f t="shared" si="181"/>
        <v>2000</v>
      </c>
      <c r="N1393" s="67">
        <f t="shared" si="182"/>
        <v>2000</v>
      </c>
      <c r="O1393" s="55">
        <v>45444</v>
      </c>
      <c r="P1393" s="51" t="s">
        <v>2002</v>
      </c>
    </row>
    <row r="1394" spans="1:16" x14ac:dyDescent="0.25">
      <c r="A1394" s="49">
        <v>1195</v>
      </c>
      <c r="B1394" s="51" t="s">
        <v>900</v>
      </c>
      <c r="C1394" s="50" t="s">
        <v>1999</v>
      </c>
      <c r="D1394" s="51" t="s">
        <v>2000</v>
      </c>
      <c r="E1394" s="65" t="s">
        <v>2001</v>
      </c>
      <c r="F1394" s="65"/>
      <c r="G1394" s="50" t="s">
        <v>900</v>
      </c>
      <c r="H1394" s="51">
        <v>1</v>
      </c>
      <c r="I1394" s="149">
        <v>2000</v>
      </c>
      <c r="J1394" s="66">
        <v>2000</v>
      </c>
      <c r="K1394" s="237"/>
      <c r="L1394" s="237"/>
      <c r="M1394" s="67">
        <f t="shared" si="181"/>
        <v>2000</v>
      </c>
      <c r="N1394" s="67">
        <f t="shared" si="182"/>
        <v>2000</v>
      </c>
      <c r="O1394" s="55">
        <v>45444</v>
      </c>
      <c r="P1394" s="51" t="s">
        <v>2002</v>
      </c>
    </row>
    <row r="1395" spans="1:16" x14ac:dyDescent="0.25">
      <c r="A1395" s="49">
        <v>1196</v>
      </c>
      <c r="B1395" s="51" t="s">
        <v>2023</v>
      </c>
      <c r="C1395" s="50" t="s">
        <v>1999</v>
      </c>
      <c r="D1395" s="51" t="s">
        <v>2000</v>
      </c>
      <c r="E1395" s="65" t="s">
        <v>2001</v>
      </c>
      <c r="F1395" s="65"/>
      <c r="G1395" s="50" t="s">
        <v>2023</v>
      </c>
      <c r="H1395" s="51">
        <v>1</v>
      </c>
      <c r="I1395" s="149">
        <v>2000</v>
      </c>
      <c r="J1395" s="66">
        <v>2000</v>
      </c>
      <c r="K1395" s="240"/>
      <c r="L1395" s="240"/>
      <c r="M1395" s="67">
        <f t="shared" si="181"/>
        <v>2000</v>
      </c>
      <c r="N1395" s="67">
        <f t="shared" si="182"/>
        <v>2000</v>
      </c>
      <c r="O1395" s="55">
        <v>45444</v>
      </c>
      <c r="P1395" s="51" t="s">
        <v>2002</v>
      </c>
    </row>
    <row r="1396" spans="1:16" ht="38.25" x14ac:dyDescent="0.25">
      <c r="A1396" s="49">
        <v>1197</v>
      </c>
      <c r="B1396" s="51" t="s">
        <v>2024</v>
      </c>
      <c r="C1396" s="50" t="s">
        <v>1999</v>
      </c>
      <c r="D1396" s="51" t="s">
        <v>2000</v>
      </c>
      <c r="E1396" s="65" t="s">
        <v>2001</v>
      </c>
      <c r="F1396" s="65"/>
      <c r="G1396" s="50" t="s">
        <v>2024</v>
      </c>
      <c r="H1396" s="51">
        <v>1</v>
      </c>
      <c r="I1396" s="149">
        <v>2000</v>
      </c>
      <c r="J1396" s="66">
        <v>2000</v>
      </c>
      <c r="K1396" s="240"/>
      <c r="L1396" s="240"/>
      <c r="M1396" s="67">
        <f t="shared" si="181"/>
        <v>2000</v>
      </c>
      <c r="N1396" s="67">
        <f t="shared" si="182"/>
        <v>2000</v>
      </c>
      <c r="O1396" s="55">
        <v>45444</v>
      </c>
      <c r="P1396" s="51" t="s">
        <v>2002</v>
      </c>
    </row>
    <row r="1397" spans="1:16" ht="38.25" x14ac:dyDescent="0.25">
      <c r="A1397" s="49">
        <v>1198</v>
      </c>
      <c r="B1397" s="51" t="s">
        <v>2025</v>
      </c>
      <c r="C1397" s="50" t="s">
        <v>1999</v>
      </c>
      <c r="D1397" s="51" t="s">
        <v>2000</v>
      </c>
      <c r="E1397" s="65" t="s">
        <v>2001</v>
      </c>
      <c r="F1397" s="65"/>
      <c r="G1397" s="50" t="s">
        <v>2025</v>
      </c>
      <c r="H1397" s="51">
        <v>1</v>
      </c>
      <c r="I1397" s="149">
        <v>2000</v>
      </c>
      <c r="J1397" s="66">
        <v>2000</v>
      </c>
      <c r="K1397" s="240"/>
      <c r="L1397" s="240"/>
      <c r="M1397" s="67">
        <f t="shared" si="181"/>
        <v>2000</v>
      </c>
      <c r="N1397" s="67">
        <f t="shared" si="182"/>
        <v>2000</v>
      </c>
      <c r="O1397" s="55">
        <v>45444</v>
      </c>
      <c r="P1397" s="51" t="s">
        <v>2002</v>
      </c>
    </row>
    <row r="1398" spans="1:16" x14ac:dyDescent="0.25">
      <c r="A1398" s="49">
        <v>1199</v>
      </c>
      <c r="B1398" s="51" t="s">
        <v>2026</v>
      </c>
      <c r="C1398" s="50" t="s">
        <v>1999</v>
      </c>
      <c r="D1398" s="51" t="s">
        <v>2000</v>
      </c>
      <c r="E1398" s="65" t="s">
        <v>2001</v>
      </c>
      <c r="F1398" s="65"/>
      <c r="G1398" s="50" t="s">
        <v>2026</v>
      </c>
      <c r="H1398" s="51">
        <v>1</v>
      </c>
      <c r="I1398" s="149">
        <v>2000</v>
      </c>
      <c r="J1398" s="66">
        <v>2000</v>
      </c>
      <c r="K1398" s="240"/>
      <c r="L1398" s="240"/>
      <c r="M1398" s="67">
        <f t="shared" si="181"/>
        <v>2000</v>
      </c>
      <c r="N1398" s="67">
        <f t="shared" si="182"/>
        <v>2000</v>
      </c>
      <c r="O1398" s="55">
        <v>45444</v>
      </c>
      <c r="P1398" s="51" t="s">
        <v>2002</v>
      </c>
    </row>
    <row r="1399" spans="1:16" ht="38.25" x14ac:dyDescent="0.25">
      <c r="A1399" s="49">
        <v>1200</v>
      </c>
      <c r="B1399" s="51" t="s">
        <v>2027</v>
      </c>
      <c r="C1399" s="50" t="s">
        <v>1999</v>
      </c>
      <c r="D1399" s="51" t="s">
        <v>2000</v>
      </c>
      <c r="E1399" s="65" t="s">
        <v>2001</v>
      </c>
      <c r="F1399" s="65"/>
      <c r="G1399" s="50" t="s">
        <v>2027</v>
      </c>
      <c r="H1399" s="51">
        <v>1</v>
      </c>
      <c r="I1399" s="149">
        <v>2000</v>
      </c>
      <c r="J1399" s="66">
        <v>2000</v>
      </c>
      <c r="K1399" s="237"/>
      <c r="L1399" s="237"/>
      <c r="M1399" s="67">
        <f t="shared" si="181"/>
        <v>2000</v>
      </c>
      <c r="N1399" s="67">
        <f t="shared" si="182"/>
        <v>2000</v>
      </c>
      <c r="O1399" s="55">
        <v>45444</v>
      </c>
      <c r="P1399" s="51" t="s">
        <v>2002</v>
      </c>
    </row>
    <row r="1400" spans="1:16" x14ac:dyDescent="0.25">
      <c r="A1400" s="49">
        <v>1201</v>
      </c>
      <c r="B1400" s="51" t="s">
        <v>2028</v>
      </c>
      <c r="C1400" s="50" t="s">
        <v>1999</v>
      </c>
      <c r="D1400" s="51" t="s">
        <v>2000</v>
      </c>
      <c r="E1400" s="65" t="s">
        <v>2001</v>
      </c>
      <c r="F1400" s="65"/>
      <c r="G1400" s="50" t="s">
        <v>2028</v>
      </c>
      <c r="H1400" s="51">
        <v>1</v>
      </c>
      <c r="I1400" s="149">
        <v>2000</v>
      </c>
      <c r="J1400" s="66">
        <v>2000</v>
      </c>
      <c r="K1400" s="237"/>
      <c r="L1400" s="237"/>
      <c r="M1400" s="67">
        <f t="shared" si="181"/>
        <v>2000</v>
      </c>
      <c r="N1400" s="67">
        <f t="shared" si="182"/>
        <v>2000</v>
      </c>
      <c r="O1400" s="55">
        <v>45444</v>
      </c>
      <c r="P1400" s="51" t="s">
        <v>2002</v>
      </c>
    </row>
    <row r="1401" spans="1:16" ht="38.25" x14ac:dyDescent="0.25">
      <c r="A1401" s="49">
        <v>1202</v>
      </c>
      <c r="B1401" s="51" t="s">
        <v>2029</v>
      </c>
      <c r="C1401" s="50" t="s">
        <v>1999</v>
      </c>
      <c r="D1401" s="51" t="s">
        <v>2000</v>
      </c>
      <c r="E1401" s="65" t="s">
        <v>2001</v>
      </c>
      <c r="F1401" s="65"/>
      <c r="G1401" s="50" t="s">
        <v>2029</v>
      </c>
      <c r="H1401" s="51">
        <v>1</v>
      </c>
      <c r="I1401" s="149">
        <v>2000</v>
      </c>
      <c r="J1401" s="66">
        <v>2000</v>
      </c>
      <c r="K1401" s="237"/>
      <c r="L1401" s="237"/>
      <c r="M1401" s="67">
        <f t="shared" si="181"/>
        <v>2000</v>
      </c>
      <c r="N1401" s="67">
        <f t="shared" si="182"/>
        <v>2000</v>
      </c>
      <c r="O1401" s="55">
        <v>45444</v>
      </c>
      <c r="P1401" s="51" t="s">
        <v>2002</v>
      </c>
    </row>
    <row r="1402" spans="1:16" ht="25.5" x14ac:dyDescent="0.25">
      <c r="A1402" s="49">
        <v>1203</v>
      </c>
      <c r="B1402" s="51" t="s">
        <v>2030</v>
      </c>
      <c r="C1402" s="50" t="s">
        <v>1999</v>
      </c>
      <c r="D1402" s="51" t="s">
        <v>2000</v>
      </c>
      <c r="E1402" s="65" t="s">
        <v>2001</v>
      </c>
      <c r="F1402" s="65"/>
      <c r="G1402" s="50" t="s">
        <v>2030</v>
      </c>
      <c r="H1402" s="51">
        <v>1</v>
      </c>
      <c r="I1402" s="149">
        <v>2000</v>
      </c>
      <c r="J1402" s="66">
        <v>2000</v>
      </c>
      <c r="K1402" s="237"/>
      <c r="L1402" s="237"/>
      <c r="M1402" s="67">
        <f t="shared" si="181"/>
        <v>2000</v>
      </c>
      <c r="N1402" s="67">
        <f t="shared" si="182"/>
        <v>2000</v>
      </c>
      <c r="O1402" s="55">
        <v>45444</v>
      </c>
      <c r="P1402" s="51" t="s">
        <v>2002</v>
      </c>
    </row>
    <row r="1403" spans="1:16" ht="25.5" x14ac:dyDescent="0.25">
      <c r="A1403" s="49">
        <v>1204</v>
      </c>
      <c r="B1403" s="51" t="s">
        <v>2031</v>
      </c>
      <c r="C1403" s="50" t="s">
        <v>1999</v>
      </c>
      <c r="D1403" s="51" t="s">
        <v>2000</v>
      </c>
      <c r="E1403" s="65" t="s">
        <v>2001</v>
      </c>
      <c r="F1403" s="65"/>
      <c r="G1403" s="50" t="s">
        <v>2031</v>
      </c>
      <c r="H1403" s="51">
        <v>1</v>
      </c>
      <c r="I1403" s="149">
        <v>2000</v>
      </c>
      <c r="J1403" s="66">
        <v>2000</v>
      </c>
      <c r="K1403" s="237"/>
      <c r="L1403" s="237"/>
      <c r="M1403" s="67">
        <f t="shared" si="181"/>
        <v>2000</v>
      </c>
      <c r="N1403" s="67">
        <f t="shared" si="182"/>
        <v>2000</v>
      </c>
      <c r="O1403" s="55">
        <v>45444</v>
      </c>
      <c r="P1403" s="51" t="s">
        <v>2002</v>
      </c>
    </row>
    <row r="1404" spans="1:16" ht="25.5" x14ac:dyDescent="0.25">
      <c r="A1404" s="49">
        <v>1205</v>
      </c>
      <c r="B1404" s="51" t="s">
        <v>2032</v>
      </c>
      <c r="C1404" s="50" t="s">
        <v>1999</v>
      </c>
      <c r="D1404" s="51" t="s">
        <v>2000</v>
      </c>
      <c r="E1404" s="65" t="s">
        <v>2001</v>
      </c>
      <c r="F1404" s="65"/>
      <c r="G1404" s="50" t="s">
        <v>2032</v>
      </c>
      <c r="H1404" s="51">
        <v>1</v>
      </c>
      <c r="I1404" s="149">
        <v>2000</v>
      </c>
      <c r="J1404" s="66">
        <v>2000</v>
      </c>
      <c r="K1404" s="237"/>
      <c r="L1404" s="237"/>
      <c r="M1404" s="67">
        <f t="shared" si="181"/>
        <v>2000</v>
      </c>
      <c r="N1404" s="67">
        <f t="shared" si="182"/>
        <v>2000</v>
      </c>
      <c r="O1404" s="55">
        <v>45444</v>
      </c>
      <c r="P1404" s="51" t="s">
        <v>2002</v>
      </c>
    </row>
    <row r="1405" spans="1:16" ht="25.5" x14ac:dyDescent="0.25">
      <c r="A1405" s="49">
        <v>1206</v>
      </c>
      <c r="B1405" s="51" t="s">
        <v>2033</v>
      </c>
      <c r="C1405" s="50" t="s">
        <v>1999</v>
      </c>
      <c r="D1405" s="51" t="s">
        <v>2000</v>
      </c>
      <c r="E1405" s="65" t="s">
        <v>2001</v>
      </c>
      <c r="F1405" s="65"/>
      <c r="G1405" s="50" t="s">
        <v>2033</v>
      </c>
      <c r="H1405" s="51">
        <v>1</v>
      </c>
      <c r="I1405" s="149">
        <v>2000</v>
      </c>
      <c r="J1405" s="66">
        <v>2000</v>
      </c>
      <c r="K1405" s="51"/>
      <c r="L1405" s="51"/>
      <c r="M1405" s="67">
        <f t="shared" si="181"/>
        <v>2000</v>
      </c>
      <c r="N1405" s="67">
        <f t="shared" si="182"/>
        <v>2000</v>
      </c>
      <c r="O1405" s="55">
        <v>45444</v>
      </c>
      <c r="P1405" s="51" t="s">
        <v>2002</v>
      </c>
    </row>
    <row r="1406" spans="1:16" x14ac:dyDescent="0.25">
      <c r="A1406" s="49">
        <v>1207</v>
      </c>
      <c r="B1406" s="51" t="s">
        <v>242</v>
      </c>
      <c r="C1406" s="50" t="s">
        <v>1999</v>
      </c>
      <c r="D1406" s="51" t="s">
        <v>2000</v>
      </c>
      <c r="E1406" s="65" t="s">
        <v>2001</v>
      </c>
      <c r="F1406" s="65"/>
      <c r="G1406" s="50" t="s">
        <v>242</v>
      </c>
      <c r="H1406" s="51">
        <v>1</v>
      </c>
      <c r="I1406" s="149">
        <v>2000</v>
      </c>
      <c r="J1406" s="66">
        <v>2000</v>
      </c>
      <c r="K1406" s="51"/>
      <c r="L1406" s="51"/>
      <c r="M1406" s="67">
        <f t="shared" si="181"/>
        <v>2000</v>
      </c>
      <c r="N1406" s="67">
        <f t="shared" si="182"/>
        <v>2000</v>
      </c>
      <c r="O1406" s="55">
        <v>45444</v>
      </c>
      <c r="P1406" s="51" t="s">
        <v>2002</v>
      </c>
    </row>
    <row r="1407" spans="1:16" ht="25.5" x14ac:dyDescent="0.25">
      <c r="A1407" s="49">
        <v>1208</v>
      </c>
      <c r="B1407" s="51" t="s">
        <v>2034</v>
      </c>
      <c r="C1407" s="50" t="s">
        <v>1999</v>
      </c>
      <c r="D1407" s="51" t="s">
        <v>2000</v>
      </c>
      <c r="E1407" s="65" t="s">
        <v>2001</v>
      </c>
      <c r="F1407" s="65"/>
      <c r="G1407" s="50" t="s">
        <v>2034</v>
      </c>
      <c r="H1407" s="51">
        <v>1</v>
      </c>
      <c r="I1407" s="149">
        <v>2000</v>
      </c>
      <c r="J1407" s="66">
        <v>2000</v>
      </c>
      <c r="K1407" s="237"/>
      <c r="L1407" s="237"/>
      <c r="M1407" s="67">
        <f t="shared" si="181"/>
        <v>2000</v>
      </c>
      <c r="N1407" s="67">
        <f t="shared" si="182"/>
        <v>2000</v>
      </c>
      <c r="O1407" s="55">
        <v>45444</v>
      </c>
      <c r="P1407" s="51" t="s">
        <v>2002</v>
      </c>
    </row>
    <row r="1408" spans="1:16" ht="25.5" x14ac:dyDescent="0.25">
      <c r="A1408" s="49">
        <v>1209</v>
      </c>
      <c r="B1408" s="51" t="s">
        <v>2035</v>
      </c>
      <c r="C1408" s="50" t="s">
        <v>1999</v>
      </c>
      <c r="D1408" s="51" t="s">
        <v>2000</v>
      </c>
      <c r="E1408" s="65" t="s">
        <v>2001</v>
      </c>
      <c r="F1408" s="65"/>
      <c r="G1408" s="50" t="s">
        <v>2035</v>
      </c>
      <c r="H1408" s="51">
        <v>1</v>
      </c>
      <c r="I1408" s="149">
        <v>2000</v>
      </c>
      <c r="J1408" s="66">
        <v>2000</v>
      </c>
      <c r="K1408" s="237"/>
      <c r="L1408" s="237"/>
      <c r="M1408" s="67">
        <f t="shared" si="181"/>
        <v>2000</v>
      </c>
      <c r="N1408" s="67">
        <f t="shared" si="182"/>
        <v>2000</v>
      </c>
      <c r="O1408" s="55">
        <v>45444</v>
      </c>
      <c r="P1408" s="51" t="s">
        <v>2002</v>
      </c>
    </row>
    <row r="1409" spans="1:16" ht="25.5" x14ac:dyDescent="0.25">
      <c r="A1409" s="49">
        <v>1210</v>
      </c>
      <c r="B1409" s="51" t="s">
        <v>2036</v>
      </c>
      <c r="C1409" s="50" t="s">
        <v>1999</v>
      </c>
      <c r="D1409" s="51" t="s">
        <v>2000</v>
      </c>
      <c r="E1409" s="65" t="s">
        <v>2001</v>
      </c>
      <c r="F1409" s="65"/>
      <c r="G1409" s="50" t="s">
        <v>2036</v>
      </c>
      <c r="H1409" s="51">
        <v>1</v>
      </c>
      <c r="I1409" s="149">
        <v>2000</v>
      </c>
      <c r="J1409" s="66">
        <v>2000</v>
      </c>
      <c r="K1409" s="242"/>
      <c r="L1409" s="242"/>
      <c r="M1409" s="67">
        <f t="shared" si="181"/>
        <v>2000</v>
      </c>
      <c r="N1409" s="67">
        <f t="shared" si="182"/>
        <v>2000</v>
      </c>
      <c r="O1409" s="55">
        <v>45444</v>
      </c>
      <c r="P1409" s="51" t="s">
        <v>2002</v>
      </c>
    </row>
    <row r="1410" spans="1:16" ht="25.5" x14ac:dyDescent="0.25">
      <c r="A1410" s="49">
        <v>1211</v>
      </c>
      <c r="B1410" s="51" t="s">
        <v>2037</v>
      </c>
      <c r="C1410" s="50" t="s">
        <v>1999</v>
      </c>
      <c r="D1410" s="51" t="s">
        <v>2000</v>
      </c>
      <c r="E1410" s="65" t="s">
        <v>2001</v>
      </c>
      <c r="F1410" s="65"/>
      <c r="G1410" s="50" t="s">
        <v>2037</v>
      </c>
      <c r="H1410" s="51">
        <v>1</v>
      </c>
      <c r="I1410" s="149">
        <v>4000</v>
      </c>
      <c r="J1410" s="66">
        <v>4000</v>
      </c>
      <c r="K1410" s="237"/>
      <c r="L1410" s="237"/>
      <c r="M1410" s="67">
        <f t="shared" si="181"/>
        <v>4000</v>
      </c>
      <c r="N1410" s="67">
        <f t="shared" si="182"/>
        <v>4000</v>
      </c>
      <c r="O1410" s="55">
        <v>45444</v>
      </c>
      <c r="P1410" s="51" t="s">
        <v>2002</v>
      </c>
    </row>
    <row r="1411" spans="1:16" ht="25.5" x14ac:dyDescent="0.25">
      <c r="A1411" s="49">
        <v>1212</v>
      </c>
      <c r="B1411" s="117" t="s">
        <v>2038</v>
      </c>
      <c r="C1411" s="50" t="s">
        <v>2039</v>
      </c>
      <c r="D1411" s="51" t="s">
        <v>2040</v>
      </c>
      <c r="E1411" s="243" t="s">
        <v>2041</v>
      </c>
      <c r="F1411" s="243"/>
      <c r="G1411" s="117" t="s">
        <v>2038</v>
      </c>
      <c r="H1411" s="51">
        <v>4</v>
      </c>
      <c r="I1411" s="237">
        <v>4200</v>
      </c>
      <c r="J1411" s="66">
        <f>I1411*H1411</f>
        <v>16800</v>
      </c>
      <c r="K1411" s="237">
        <v>10000</v>
      </c>
      <c r="L1411" s="237"/>
      <c r="M1411" s="67">
        <f t="shared" ref="M1411:M1423" si="183">H1411*I1411+K1411</f>
        <v>26800</v>
      </c>
      <c r="N1411" s="67">
        <f t="shared" ref="N1411:N1429" si="184">M1411</f>
        <v>26800</v>
      </c>
      <c r="O1411" s="55">
        <v>45444</v>
      </c>
      <c r="P1411" s="51" t="s">
        <v>256</v>
      </c>
    </row>
    <row r="1412" spans="1:16" ht="25.5" x14ac:dyDescent="0.25">
      <c r="A1412" s="49">
        <v>1213</v>
      </c>
      <c r="B1412" s="51" t="s">
        <v>2042</v>
      </c>
      <c r="C1412" s="50" t="s">
        <v>2039</v>
      </c>
      <c r="D1412" s="51" t="s">
        <v>2040</v>
      </c>
      <c r="E1412" s="243" t="s">
        <v>2041</v>
      </c>
      <c r="F1412" s="243"/>
      <c r="G1412" s="50" t="s">
        <v>2042</v>
      </c>
      <c r="H1412" s="51">
        <v>4</v>
      </c>
      <c r="I1412" s="149">
        <v>4200</v>
      </c>
      <c r="J1412" s="66">
        <f t="shared" ref="J1412:J1423" si="185">I1412*H1412</f>
        <v>16800</v>
      </c>
      <c r="K1412" s="240">
        <v>10000</v>
      </c>
      <c r="L1412" s="240"/>
      <c r="M1412" s="67">
        <f t="shared" si="183"/>
        <v>26800</v>
      </c>
      <c r="N1412" s="67">
        <f t="shared" si="184"/>
        <v>26800</v>
      </c>
      <c r="O1412" s="55">
        <v>45444</v>
      </c>
      <c r="P1412" s="51" t="s">
        <v>256</v>
      </c>
    </row>
    <row r="1413" spans="1:16" x14ac:dyDescent="0.25">
      <c r="A1413" s="49">
        <v>1214</v>
      </c>
      <c r="B1413" s="236" t="s">
        <v>2043</v>
      </c>
      <c r="C1413" s="50" t="s">
        <v>2039</v>
      </c>
      <c r="D1413" s="51" t="s">
        <v>2040</v>
      </c>
      <c r="E1413" s="243" t="s">
        <v>2041</v>
      </c>
      <c r="F1413" s="243"/>
      <c r="G1413" s="236" t="s">
        <v>2043</v>
      </c>
      <c r="H1413" s="51">
        <v>6</v>
      </c>
      <c r="I1413" s="149">
        <v>3150</v>
      </c>
      <c r="J1413" s="66">
        <f t="shared" si="185"/>
        <v>18900</v>
      </c>
      <c r="K1413" s="240">
        <v>10000</v>
      </c>
      <c r="L1413" s="240"/>
      <c r="M1413" s="67">
        <f t="shared" si="183"/>
        <v>28900</v>
      </c>
      <c r="N1413" s="67">
        <f t="shared" si="184"/>
        <v>28900</v>
      </c>
      <c r="O1413" s="55">
        <v>45444</v>
      </c>
      <c r="P1413" s="51" t="s">
        <v>256</v>
      </c>
    </row>
    <row r="1414" spans="1:16" ht="25.5" x14ac:dyDescent="0.25">
      <c r="A1414" s="49">
        <v>1215</v>
      </c>
      <c r="B1414" s="117" t="s">
        <v>2044</v>
      </c>
      <c r="C1414" s="50" t="s">
        <v>2039</v>
      </c>
      <c r="D1414" s="51" t="s">
        <v>2040</v>
      </c>
      <c r="E1414" s="243" t="s">
        <v>2041</v>
      </c>
      <c r="F1414" s="243"/>
      <c r="G1414" s="117" t="s">
        <v>2044</v>
      </c>
      <c r="H1414" s="51">
        <v>3</v>
      </c>
      <c r="I1414" s="149">
        <v>3150</v>
      </c>
      <c r="J1414" s="66">
        <f t="shared" si="185"/>
        <v>9450</v>
      </c>
      <c r="K1414" s="240">
        <v>3000</v>
      </c>
      <c r="L1414" s="240"/>
      <c r="M1414" s="67">
        <f t="shared" si="183"/>
        <v>12450</v>
      </c>
      <c r="N1414" s="67">
        <f t="shared" si="184"/>
        <v>12450</v>
      </c>
      <c r="O1414" s="55">
        <v>45444</v>
      </c>
      <c r="P1414" s="51" t="s">
        <v>256</v>
      </c>
    </row>
    <row r="1415" spans="1:16" x14ac:dyDescent="0.25">
      <c r="A1415" s="49">
        <v>1216</v>
      </c>
      <c r="B1415" s="117" t="s">
        <v>2045</v>
      </c>
      <c r="C1415" s="50" t="s">
        <v>2039</v>
      </c>
      <c r="D1415" s="51" t="s">
        <v>2040</v>
      </c>
      <c r="E1415" s="243" t="s">
        <v>2041</v>
      </c>
      <c r="F1415" s="243"/>
      <c r="G1415" s="117" t="s">
        <v>2045</v>
      </c>
      <c r="H1415" s="51">
        <v>3</v>
      </c>
      <c r="I1415" s="149">
        <v>2100</v>
      </c>
      <c r="J1415" s="66">
        <f t="shared" si="185"/>
        <v>6300</v>
      </c>
      <c r="K1415" s="240">
        <v>3000</v>
      </c>
      <c r="L1415" s="240"/>
      <c r="M1415" s="67">
        <f t="shared" si="183"/>
        <v>9300</v>
      </c>
      <c r="N1415" s="67">
        <f t="shared" si="184"/>
        <v>9300</v>
      </c>
      <c r="O1415" s="55">
        <v>45444</v>
      </c>
      <c r="P1415" s="51" t="s">
        <v>256</v>
      </c>
    </row>
    <row r="1416" spans="1:16" ht="38.25" x14ac:dyDescent="0.25">
      <c r="A1416" s="49">
        <v>1217</v>
      </c>
      <c r="B1416" s="236" t="s">
        <v>1977</v>
      </c>
      <c r="C1416" s="50" t="s">
        <v>2039</v>
      </c>
      <c r="D1416" s="51" t="s">
        <v>2040</v>
      </c>
      <c r="E1416" s="243" t="s">
        <v>2041</v>
      </c>
      <c r="F1416" s="243"/>
      <c r="G1416" s="236" t="s">
        <v>1977</v>
      </c>
      <c r="H1416" s="51">
        <v>3</v>
      </c>
      <c r="I1416" s="237">
        <v>2100</v>
      </c>
      <c r="J1416" s="66">
        <f t="shared" si="185"/>
        <v>6300</v>
      </c>
      <c r="K1416" s="240">
        <v>3000</v>
      </c>
      <c r="L1416" s="240"/>
      <c r="M1416" s="67">
        <f t="shared" si="183"/>
        <v>9300</v>
      </c>
      <c r="N1416" s="67">
        <f t="shared" si="184"/>
        <v>9300</v>
      </c>
      <c r="O1416" s="55">
        <v>45444</v>
      </c>
      <c r="P1416" s="51" t="s">
        <v>256</v>
      </c>
    </row>
    <row r="1417" spans="1:16" x14ac:dyDescent="0.25">
      <c r="A1417" s="49">
        <v>1218</v>
      </c>
      <c r="B1417" s="236" t="s">
        <v>2046</v>
      </c>
      <c r="C1417" s="50" t="s">
        <v>2039</v>
      </c>
      <c r="D1417" s="51" t="s">
        <v>2040</v>
      </c>
      <c r="E1417" s="243" t="s">
        <v>2041</v>
      </c>
      <c r="F1417" s="243"/>
      <c r="G1417" s="236" t="s">
        <v>2046</v>
      </c>
      <c r="H1417" s="51">
        <v>3</v>
      </c>
      <c r="I1417" s="149">
        <v>3150</v>
      </c>
      <c r="J1417" s="66">
        <f t="shared" si="185"/>
        <v>9450</v>
      </c>
      <c r="K1417" s="240">
        <v>3000</v>
      </c>
      <c r="L1417" s="240"/>
      <c r="M1417" s="67">
        <f t="shared" si="183"/>
        <v>12450</v>
      </c>
      <c r="N1417" s="67">
        <f t="shared" si="184"/>
        <v>12450</v>
      </c>
      <c r="O1417" s="55">
        <v>45444</v>
      </c>
      <c r="P1417" s="51" t="s">
        <v>256</v>
      </c>
    </row>
    <row r="1418" spans="1:16" x14ac:dyDescent="0.25">
      <c r="A1418" s="49">
        <v>1219</v>
      </c>
      <c r="B1418" s="236" t="s">
        <v>2047</v>
      </c>
      <c r="C1418" s="50" t="s">
        <v>2039</v>
      </c>
      <c r="D1418" s="51" t="s">
        <v>2040</v>
      </c>
      <c r="E1418" s="243" t="s">
        <v>2041</v>
      </c>
      <c r="F1418" s="243"/>
      <c r="G1418" s="236" t="s">
        <v>2047</v>
      </c>
      <c r="H1418" s="51">
        <v>3</v>
      </c>
      <c r="I1418" s="149">
        <v>3150</v>
      </c>
      <c r="J1418" s="66">
        <f t="shared" si="185"/>
        <v>9450</v>
      </c>
      <c r="K1418" s="240">
        <v>3000</v>
      </c>
      <c r="L1418" s="240"/>
      <c r="M1418" s="67">
        <f t="shared" si="183"/>
        <v>12450</v>
      </c>
      <c r="N1418" s="67">
        <f t="shared" si="184"/>
        <v>12450</v>
      </c>
      <c r="O1418" s="55">
        <v>45444</v>
      </c>
      <c r="P1418" s="51" t="s">
        <v>256</v>
      </c>
    </row>
    <row r="1419" spans="1:16" ht="25.5" x14ac:dyDescent="0.25">
      <c r="A1419" s="49">
        <v>1220</v>
      </c>
      <c r="B1419" s="51" t="s">
        <v>390</v>
      </c>
      <c r="C1419" s="50" t="s">
        <v>2039</v>
      </c>
      <c r="D1419" s="51" t="s">
        <v>2040</v>
      </c>
      <c r="E1419" s="243" t="s">
        <v>2041</v>
      </c>
      <c r="F1419" s="243"/>
      <c r="G1419" s="50" t="s">
        <v>390</v>
      </c>
      <c r="H1419" s="51">
        <v>3</v>
      </c>
      <c r="I1419" s="51">
        <v>2100</v>
      </c>
      <c r="J1419" s="66">
        <f t="shared" si="185"/>
        <v>6300</v>
      </c>
      <c r="K1419" s="240">
        <v>3000</v>
      </c>
      <c r="L1419" s="240"/>
      <c r="M1419" s="67">
        <f t="shared" si="183"/>
        <v>9300</v>
      </c>
      <c r="N1419" s="67">
        <f t="shared" si="184"/>
        <v>9300</v>
      </c>
      <c r="O1419" s="55">
        <v>45444</v>
      </c>
      <c r="P1419" s="51" t="s">
        <v>256</v>
      </c>
    </row>
    <row r="1420" spans="1:16" ht="25.5" x14ac:dyDescent="0.25">
      <c r="A1420" s="49">
        <v>1221</v>
      </c>
      <c r="B1420" s="51" t="s">
        <v>1975</v>
      </c>
      <c r="C1420" s="50" t="s">
        <v>2039</v>
      </c>
      <c r="D1420" s="51" t="s">
        <v>2040</v>
      </c>
      <c r="E1420" s="243" t="s">
        <v>2041</v>
      </c>
      <c r="F1420" s="243"/>
      <c r="G1420" s="50" t="s">
        <v>1975</v>
      </c>
      <c r="H1420" s="51">
        <v>3</v>
      </c>
      <c r="I1420" s="51">
        <v>2100</v>
      </c>
      <c r="J1420" s="66">
        <f t="shared" si="185"/>
        <v>6300</v>
      </c>
      <c r="K1420" s="240">
        <v>3000</v>
      </c>
      <c r="L1420" s="240"/>
      <c r="M1420" s="67">
        <f t="shared" si="183"/>
        <v>9300</v>
      </c>
      <c r="N1420" s="67">
        <f t="shared" si="184"/>
        <v>9300</v>
      </c>
      <c r="O1420" s="55">
        <v>45444</v>
      </c>
      <c r="P1420" s="51" t="s">
        <v>256</v>
      </c>
    </row>
    <row r="1421" spans="1:16" x14ac:dyDescent="0.25">
      <c r="A1421" s="49">
        <v>1222</v>
      </c>
      <c r="B1421" s="51" t="s">
        <v>2048</v>
      </c>
      <c r="C1421" s="50" t="s">
        <v>2039</v>
      </c>
      <c r="D1421" s="51" t="s">
        <v>2040</v>
      </c>
      <c r="E1421" s="243" t="s">
        <v>2041</v>
      </c>
      <c r="F1421" s="243"/>
      <c r="G1421" s="50" t="s">
        <v>2048</v>
      </c>
      <c r="H1421" s="51">
        <v>3</v>
      </c>
      <c r="I1421" s="51">
        <v>2100</v>
      </c>
      <c r="J1421" s="66">
        <f t="shared" si="185"/>
        <v>6300</v>
      </c>
      <c r="K1421" s="240">
        <v>3000</v>
      </c>
      <c r="L1421" s="240"/>
      <c r="M1421" s="67">
        <f t="shared" si="183"/>
        <v>9300</v>
      </c>
      <c r="N1421" s="67">
        <f t="shared" si="184"/>
        <v>9300</v>
      </c>
      <c r="O1421" s="55">
        <v>45444</v>
      </c>
      <c r="P1421" s="51" t="s">
        <v>256</v>
      </c>
    </row>
    <row r="1422" spans="1:16" ht="25.5" x14ac:dyDescent="0.25">
      <c r="A1422" s="49">
        <v>1223</v>
      </c>
      <c r="B1422" s="51" t="s">
        <v>2049</v>
      </c>
      <c r="C1422" s="50" t="s">
        <v>2039</v>
      </c>
      <c r="D1422" s="51" t="s">
        <v>2040</v>
      </c>
      <c r="E1422" s="243" t="s">
        <v>2041</v>
      </c>
      <c r="F1422" s="243"/>
      <c r="G1422" s="50" t="s">
        <v>2049</v>
      </c>
      <c r="H1422" s="51">
        <v>3</v>
      </c>
      <c r="I1422" s="51">
        <v>2100</v>
      </c>
      <c r="J1422" s="66">
        <f t="shared" si="185"/>
        <v>6300</v>
      </c>
      <c r="K1422" s="240">
        <v>3000</v>
      </c>
      <c r="L1422" s="240"/>
      <c r="M1422" s="67">
        <f t="shared" si="183"/>
        <v>9300</v>
      </c>
      <c r="N1422" s="67">
        <f t="shared" si="184"/>
        <v>9300</v>
      </c>
      <c r="O1422" s="55">
        <v>45444</v>
      </c>
      <c r="P1422" s="51" t="s">
        <v>256</v>
      </c>
    </row>
    <row r="1423" spans="1:16" ht="25.5" x14ac:dyDescent="0.25">
      <c r="A1423" s="49">
        <v>1224</v>
      </c>
      <c r="B1423" s="51" t="s">
        <v>1973</v>
      </c>
      <c r="C1423" s="50" t="s">
        <v>2039</v>
      </c>
      <c r="D1423" s="51" t="s">
        <v>2040</v>
      </c>
      <c r="E1423" s="243" t="s">
        <v>2041</v>
      </c>
      <c r="F1423" s="243"/>
      <c r="G1423" s="50" t="s">
        <v>1973</v>
      </c>
      <c r="H1423" s="51">
        <v>3</v>
      </c>
      <c r="I1423" s="51">
        <v>2100</v>
      </c>
      <c r="J1423" s="66">
        <f t="shared" si="185"/>
        <v>6300</v>
      </c>
      <c r="K1423" s="240">
        <v>3000</v>
      </c>
      <c r="L1423" s="240"/>
      <c r="M1423" s="67">
        <f t="shared" si="183"/>
        <v>9300</v>
      </c>
      <c r="N1423" s="67">
        <f t="shared" si="184"/>
        <v>9300</v>
      </c>
      <c r="O1423" s="55">
        <v>45444</v>
      </c>
      <c r="P1423" s="51" t="s">
        <v>256</v>
      </c>
    </row>
    <row r="1424" spans="1:16" x14ac:dyDescent="0.25">
      <c r="A1424" s="49">
        <v>1225</v>
      </c>
      <c r="B1424" s="51" t="s">
        <v>2043</v>
      </c>
      <c r="C1424" s="51" t="s">
        <v>2050</v>
      </c>
      <c r="D1424" s="51" t="s">
        <v>186</v>
      </c>
      <c r="E1424" s="50" t="s">
        <v>2051</v>
      </c>
      <c r="F1424" s="50"/>
      <c r="G1424" s="50" t="s">
        <v>2043</v>
      </c>
      <c r="H1424" s="51">
        <v>6</v>
      </c>
      <c r="I1424" s="51">
        <v>11200</v>
      </c>
      <c r="J1424" s="66">
        <v>67000</v>
      </c>
      <c r="K1424" s="51">
        <v>6000</v>
      </c>
      <c r="L1424" s="51"/>
      <c r="M1424" s="66">
        <v>73000</v>
      </c>
      <c r="N1424" s="67">
        <f t="shared" si="184"/>
        <v>73000</v>
      </c>
      <c r="O1424" s="55">
        <v>45444</v>
      </c>
      <c r="P1424" s="51" t="s">
        <v>256</v>
      </c>
    </row>
    <row r="1425" spans="1:16" ht="25.5" x14ac:dyDescent="0.25">
      <c r="A1425" s="49">
        <v>1226</v>
      </c>
      <c r="B1425" s="236" t="s">
        <v>2038</v>
      </c>
      <c r="C1425" s="50" t="s">
        <v>2052</v>
      </c>
      <c r="D1425" s="51" t="s">
        <v>2053</v>
      </c>
      <c r="E1425" s="65" t="s">
        <v>2054</v>
      </c>
      <c r="F1425" s="65"/>
      <c r="G1425" s="236" t="s">
        <v>2038</v>
      </c>
      <c r="H1425" s="51">
        <v>6</v>
      </c>
      <c r="I1425" s="237">
        <v>16800</v>
      </c>
      <c r="J1425" s="66">
        <f t="shared" ref="J1425:J1458" si="186">I1425*H1425</f>
        <v>100800</v>
      </c>
      <c r="K1425" s="237">
        <v>15000</v>
      </c>
      <c r="L1425" s="237"/>
      <c r="M1425" s="67">
        <f>J1425+K1425</f>
        <v>115800</v>
      </c>
      <c r="N1425" s="67">
        <f t="shared" si="184"/>
        <v>115800</v>
      </c>
      <c r="O1425" s="55">
        <v>45444</v>
      </c>
      <c r="P1425" s="51" t="s">
        <v>256</v>
      </c>
    </row>
    <row r="1426" spans="1:16" ht="25.5" x14ac:dyDescent="0.25">
      <c r="A1426" s="49">
        <v>1227</v>
      </c>
      <c r="B1426" s="51" t="s">
        <v>2055</v>
      </c>
      <c r="C1426" s="50" t="s">
        <v>2052</v>
      </c>
      <c r="D1426" s="51" t="s">
        <v>2053</v>
      </c>
      <c r="E1426" s="65" t="s">
        <v>2054</v>
      </c>
      <c r="F1426" s="65"/>
      <c r="G1426" s="50" t="s">
        <v>2055</v>
      </c>
      <c r="H1426" s="51">
        <v>6</v>
      </c>
      <c r="I1426" s="149">
        <v>16800</v>
      </c>
      <c r="J1426" s="66">
        <f t="shared" si="186"/>
        <v>100800</v>
      </c>
      <c r="K1426" s="51">
        <v>15000</v>
      </c>
      <c r="L1426" s="51"/>
      <c r="M1426" s="67">
        <f>J1426+K1426</f>
        <v>115800</v>
      </c>
      <c r="N1426" s="67">
        <f t="shared" si="184"/>
        <v>115800</v>
      </c>
      <c r="O1426" s="55">
        <v>45444</v>
      </c>
      <c r="P1426" s="51" t="s">
        <v>256</v>
      </c>
    </row>
    <row r="1427" spans="1:16" ht="25.5" x14ac:dyDescent="0.25">
      <c r="A1427" s="49">
        <v>1228</v>
      </c>
      <c r="B1427" s="117" t="s">
        <v>2046</v>
      </c>
      <c r="C1427" s="50" t="s">
        <v>2052</v>
      </c>
      <c r="D1427" s="51" t="s">
        <v>2053</v>
      </c>
      <c r="E1427" s="65" t="s">
        <v>2054</v>
      </c>
      <c r="F1427" s="65"/>
      <c r="G1427" s="117" t="s">
        <v>2046</v>
      </c>
      <c r="H1427" s="51">
        <v>6</v>
      </c>
      <c r="I1427" s="237">
        <v>11200</v>
      </c>
      <c r="J1427" s="66">
        <f t="shared" si="186"/>
        <v>67200</v>
      </c>
      <c r="K1427" s="237">
        <v>15000</v>
      </c>
      <c r="L1427" s="237"/>
      <c r="M1427" s="67">
        <f>J1427+K1427</f>
        <v>82200</v>
      </c>
      <c r="N1427" s="67">
        <f t="shared" si="184"/>
        <v>82200</v>
      </c>
      <c r="O1427" s="55">
        <v>45444</v>
      </c>
      <c r="P1427" s="51" t="s">
        <v>256</v>
      </c>
    </row>
    <row r="1428" spans="1:16" ht="25.5" x14ac:dyDescent="0.25">
      <c r="A1428" s="49">
        <v>1229</v>
      </c>
      <c r="B1428" s="236" t="s">
        <v>309</v>
      </c>
      <c r="C1428" s="50" t="s">
        <v>2052</v>
      </c>
      <c r="D1428" s="51" t="s">
        <v>2053</v>
      </c>
      <c r="E1428" s="65" t="s">
        <v>2054</v>
      </c>
      <c r="F1428" s="65"/>
      <c r="G1428" s="236" t="s">
        <v>309</v>
      </c>
      <c r="H1428" s="51">
        <v>6</v>
      </c>
      <c r="I1428" s="237">
        <v>6300</v>
      </c>
      <c r="J1428" s="66">
        <f t="shared" si="186"/>
        <v>37800</v>
      </c>
      <c r="K1428" s="237">
        <v>15000</v>
      </c>
      <c r="L1428" s="237"/>
      <c r="M1428" s="67">
        <f>J1428+K1428</f>
        <v>52800</v>
      </c>
      <c r="N1428" s="67">
        <f t="shared" si="184"/>
        <v>52800</v>
      </c>
      <c r="O1428" s="55">
        <v>45444</v>
      </c>
      <c r="P1428" s="51" t="s">
        <v>256</v>
      </c>
    </row>
    <row r="1429" spans="1:16" ht="25.5" x14ac:dyDescent="0.25">
      <c r="A1429" s="49">
        <v>1230</v>
      </c>
      <c r="B1429" s="117" t="s">
        <v>389</v>
      </c>
      <c r="C1429" s="50" t="s">
        <v>2052</v>
      </c>
      <c r="D1429" s="51" t="s">
        <v>2053</v>
      </c>
      <c r="E1429" s="65" t="s">
        <v>2054</v>
      </c>
      <c r="F1429" s="65"/>
      <c r="G1429" s="117" t="s">
        <v>389</v>
      </c>
      <c r="H1429" s="51">
        <v>6</v>
      </c>
      <c r="I1429" s="237">
        <v>14000</v>
      </c>
      <c r="J1429" s="66">
        <f t="shared" si="186"/>
        <v>84000</v>
      </c>
      <c r="K1429" s="237">
        <v>15000</v>
      </c>
      <c r="L1429" s="237"/>
      <c r="M1429" s="67">
        <f>J1429+K1429</f>
        <v>99000</v>
      </c>
      <c r="N1429" s="67">
        <f t="shared" si="184"/>
        <v>99000</v>
      </c>
      <c r="O1429" s="55">
        <v>45444</v>
      </c>
      <c r="P1429" s="51" t="s">
        <v>256</v>
      </c>
    </row>
    <row r="1430" spans="1:16" x14ac:dyDescent="0.25">
      <c r="A1430" s="49">
        <v>1231</v>
      </c>
      <c r="B1430" s="117"/>
      <c r="C1430" s="50"/>
      <c r="D1430" s="51"/>
      <c r="E1430" s="65"/>
      <c r="F1430" s="65"/>
      <c r="G1430" s="117"/>
      <c r="H1430" s="51"/>
      <c r="I1430" s="237"/>
      <c r="J1430" s="66"/>
      <c r="K1430" s="237"/>
      <c r="L1430" s="237"/>
      <c r="M1430" s="244">
        <f>SUM(M1347:M1429)</f>
        <v>1213850</v>
      </c>
      <c r="N1430" s="244">
        <f t="shared" ref="N1430" si="187">SUM(N1347:N1429)</f>
        <v>1213850</v>
      </c>
      <c r="O1430" s="51"/>
      <c r="P1430" s="51"/>
    </row>
    <row r="1431" spans="1:16" x14ac:dyDescent="0.25">
      <c r="A1431" s="49">
        <v>1232</v>
      </c>
      <c r="B1431" s="117"/>
      <c r="C1431" s="50"/>
      <c r="D1431" s="51"/>
      <c r="E1431" s="65"/>
      <c r="F1431" s="65"/>
      <c r="G1431" s="117"/>
      <c r="H1431" s="51"/>
      <c r="I1431" s="237"/>
      <c r="J1431" s="66"/>
      <c r="K1431" s="237"/>
      <c r="L1431" s="237"/>
      <c r="M1431" s="67"/>
      <c r="N1431" s="51"/>
      <c r="O1431" s="51"/>
      <c r="P1431" s="51"/>
    </row>
    <row r="1432" spans="1:16" ht="25.5" x14ac:dyDescent="0.25">
      <c r="A1432" s="49">
        <v>1233</v>
      </c>
      <c r="B1432" s="117" t="s">
        <v>2056</v>
      </c>
      <c r="C1432" s="50" t="s">
        <v>2052</v>
      </c>
      <c r="D1432" s="51" t="s">
        <v>2053</v>
      </c>
      <c r="E1432" s="65" t="s">
        <v>2054</v>
      </c>
      <c r="F1432" s="65"/>
      <c r="G1432" s="117" t="s">
        <v>2056</v>
      </c>
      <c r="H1432" s="51">
        <v>6</v>
      </c>
      <c r="I1432" s="237">
        <v>16800</v>
      </c>
      <c r="J1432" s="66">
        <f t="shared" si="186"/>
        <v>100800</v>
      </c>
      <c r="K1432" s="237">
        <v>15000</v>
      </c>
      <c r="L1432" s="237"/>
      <c r="M1432" s="67">
        <f t="shared" ref="M1432:M1462" si="188">J1432+K1432</f>
        <v>115800</v>
      </c>
      <c r="N1432" s="67">
        <f>M1432</f>
        <v>115800</v>
      </c>
      <c r="O1432" s="55">
        <v>45505</v>
      </c>
      <c r="P1432" s="51" t="s">
        <v>256</v>
      </c>
    </row>
    <row r="1433" spans="1:16" ht="25.5" x14ac:dyDescent="0.25">
      <c r="A1433" s="49">
        <v>1234</v>
      </c>
      <c r="B1433" s="117" t="s">
        <v>607</v>
      </c>
      <c r="C1433" s="50" t="s">
        <v>2052</v>
      </c>
      <c r="D1433" s="51" t="s">
        <v>2053</v>
      </c>
      <c r="E1433" s="65" t="s">
        <v>2054</v>
      </c>
      <c r="F1433" s="65"/>
      <c r="G1433" s="117" t="s">
        <v>607</v>
      </c>
      <c r="H1433" s="51">
        <v>4</v>
      </c>
      <c r="I1433" s="237">
        <v>11200</v>
      </c>
      <c r="J1433" s="66">
        <f t="shared" si="186"/>
        <v>44800</v>
      </c>
      <c r="K1433" s="237">
        <v>15000</v>
      </c>
      <c r="L1433" s="237"/>
      <c r="M1433" s="67">
        <f t="shared" si="188"/>
        <v>59800</v>
      </c>
      <c r="N1433" s="67">
        <f t="shared" ref="N1433:N1464" si="189">M1433</f>
        <v>59800</v>
      </c>
      <c r="O1433" s="55">
        <v>45505</v>
      </c>
      <c r="P1433" s="51" t="s">
        <v>256</v>
      </c>
    </row>
    <row r="1434" spans="1:16" ht="25.5" x14ac:dyDescent="0.25">
      <c r="A1434" s="49">
        <v>1235</v>
      </c>
      <c r="B1434" s="117" t="s">
        <v>1044</v>
      </c>
      <c r="C1434" s="50" t="s">
        <v>2052</v>
      </c>
      <c r="D1434" s="51" t="s">
        <v>2053</v>
      </c>
      <c r="E1434" s="65" t="s">
        <v>2054</v>
      </c>
      <c r="F1434" s="65"/>
      <c r="G1434" s="117" t="s">
        <v>1044</v>
      </c>
      <c r="H1434" s="51">
        <v>4</v>
      </c>
      <c r="I1434" s="237">
        <v>11200</v>
      </c>
      <c r="J1434" s="66">
        <f t="shared" si="186"/>
        <v>44800</v>
      </c>
      <c r="K1434" s="237">
        <v>15000</v>
      </c>
      <c r="L1434" s="237"/>
      <c r="M1434" s="67">
        <f t="shared" si="188"/>
        <v>59800</v>
      </c>
      <c r="N1434" s="67">
        <f t="shared" si="189"/>
        <v>59800</v>
      </c>
      <c r="O1434" s="55">
        <v>45505</v>
      </c>
      <c r="P1434" s="51" t="s">
        <v>256</v>
      </c>
    </row>
    <row r="1435" spans="1:16" ht="25.5" x14ac:dyDescent="0.25">
      <c r="A1435" s="49">
        <v>1236</v>
      </c>
      <c r="B1435" s="117" t="s">
        <v>205</v>
      </c>
      <c r="C1435" s="50" t="s">
        <v>2057</v>
      </c>
      <c r="D1435" s="51" t="s">
        <v>1089</v>
      </c>
      <c r="E1435" s="243" t="s">
        <v>2058</v>
      </c>
      <c r="F1435" s="243"/>
      <c r="G1435" s="117" t="s">
        <v>205</v>
      </c>
      <c r="H1435" s="51">
        <v>2</v>
      </c>
      <c r="I1435" s="237">
        <v>11200</v>
      </c>
      <c r="J1435" s="66">
        <f t="shared" si="186"/>
        <v>22400</v>
      </c>
      <c r="K1435" s="237"/>
      <c r="L1435" s="237"/>
      <c r="M1435" s="67">
        <f t="shared" si="188"/>
        <v>22400</v>
      </c>
      <c r="N1435" s="67">
        <f t="shared" si="189"/>
        <v>22400</v>
      </c>
      <c r="O1435" s="55">
        <v>45505</v>
      </c>
      <c r="P1435" s="51" t="s">
        <v>256</v>
      </c>
    </row>
    <row r="1436" spans="1:16" ht="25.5" x14ac:dyDescent="0.25">
      <c r="A1436" s="49">
        <v>1237</v>
      </c>
      <c r="B1436" s="117" t="s">
        <v>378</v>
      </c>
      <c r="C1436" s="50" t="s">
        <v>2059</v>
      </c>
      <c r="D1436" s="51" t="s">
        <v>1089</v>
      </c>
      <c r="E1436" s="243" t="s">
        <v>2058</v>
      </c>
      <c r="F1436" s="243"/>
      <c r="G1436" s="117" t="s">
        <v>378</v>
      </c>
      <c r="H1436" s="51">
        <v>2</v>
      </c>
      <c r="I1436" s="237">
        <v>11200</v>
      </c>
      <c r="J1436" s="66">
        <f t="shared" si="186"/>
        <v>22400</v>
      </c>
      <c r="K1436" s="237"/>
      <c r="L1436" s="237"/>
      <c r="M1436" s="67">
        <f t="shared" si="188"/>
        <v>22400</v>
      </c>
      <c r="N1436" s="67">
        <f t="shared" si="189"/>
        <v>22400</v>
      </c>
      <c r="O1436" s="55">
        <v>45505</v>
      </c>
      <c r="P1436" s="51" t="s">
        <v>256</v>
      </c>
    </row>
    <row r="1437" spans="1:16" ht="25.5" x14ac:dyDescent="0.25">
      <c r="A1437" s="49">
        <v>1238</v>
      </c>
      <c r="B1437" s="117" t="s">
        <v>2060</v>
      </c>
      <c r="C1437" s="50" t="s">
        <v>2061</v>
      </c>
      <c r="D1437" s="51" t="s">
        <v>1089</v>
      </c>
      <c r="E1437" s="243" t="s">
        <v>2058</v>
      </c>
      <c r="F1437" s="243"/>
      <c r="G1437" s="117" t="s">
        <v>2060</v>
      </c>
      <c r="H1437" s="51">
        <v>2</v>
      </c>
      <c r="I1437" s="237">
        <v>6300</v>
      </c>
      <c r="J1437" s="66">
        <f t="shared" si="186"/>
        <v>12600</v>
      </c>
      <c r="K1437" s="237"/>
      <c r="L1437" s="237"/>
      <c r="M1437" s="67">
        <f t="shared" si="188"/>
        <v>12600</v>
      </c>
      <c r="N1437" s="67">
        <f t="shared" si="189"/>
        <v>12600</v>
      </c>
      <c r="O1437" s="55">
        <v>45505</v>
      </c>
      <c r="P1437" s="51" t="s">
        <v>256</v>
      </c>
    </row>
    <row r="1438" spans="1:16" ht="25.5" x14ac:dyDescent="0.25">
      <c r="A1438" s="49">
        <v>1239</v>
      </c>
      <c r="B1438" s="236" t="s">
        <v>2062</v>
      </c>
      <c r="C1438" s="50" t="s">
        <v>2063</v>
      </c>
      <c r="D1438" s="51" t="s">
        <v>1089</v>
      </c>
      <c r="E1438" s="243" t="s">
        <v>2058</v>
      </c>
      <c r="F1438" s="243"/>
      <c r="G1438" s="236" t="s">
        <v>2062</v>
      </c>
      <c r="H1438" s="51">
        <v>2</v>
      </c>
      <c r="I1438" s="237">
        <v>11200</v>
      </c>
      <c r="J1438" s="66">
        <f t="shared" si="186"/>
        <v>22400</v>
      </c>
      <c r="K1438" s="237"/>
      <c r="L1438" s="237"/>
      <c r="M1438" s="67">
        <f t="shared" si="188"/>
        <v>22400</v>
      </c>
      <c r="N1438" s="67">
        <f t="shared" si="189"/>
        <v>22400</v>
      </c>
      <c r="O1438" s="55">
        <v>45505</v>
      </c>
      <c r="P1438" s="51" t="s">
        <v>256</v>
      </c>
    </row>
    <row r="1439" spans="1:16" ht="25.5" x14ac:dyDescent="0.25">
      <c r="A1439" s="49">
        <v>1240</v>
      </c>
      <c r="B1439" s="236" t="s">
        <v>2064</v>
      </c>
      <c r="C1439" s="50" t="s">
        <v>2065</v>
      </c>
      <c r="D1439" s="51" t="s">
        <v>1089</v>
      </c>
      <c r="E1439" s="243" t="s">
        <v>2058</v>
      </c>
      <c r="F1439" s="243"/>
      <c r="G1439" s="236" t="s">
        <v>2064</v>
      </c>
      <c r="H1439" s="51">
        <v>2</v>
      </c>
      <c r="I1439" s="237">
        <v>11200</v>
      </c>
      <c r="J1439" s="66">
        <f t="shared" si="186"/>
        <v>22400</v>
      </c>
      <c r="K1439" s="237"/>
      <c r="L1439" s="237"/>
      <c r="M1439" s="67">
        <f t="shared" si="188"/>
        <v>22400</v>
      </c>
      <c r="N1439" s="67">
        <f t="shared" si="189"/>
        <v>22400</v>
      </c>
      <c r="O1439" s="55">
        <v>45505</v>
      </c>
      <c r="P1439" s="51" t="s">
        <v>256</v>
      </c>
    </row>
    <row r="1440" spans="1:16" ht="25.5" x14ac:dyDescent="0.25">
      <c r="A1440" s="49">
        <v>1241</v>
      </c>
      <c r="B1440" s="51" t="s">
        <v>153</v>
      </c>
      <c r="C1440" s="50" t="s">
        <v>2066</v>
      </c>
      <c r="D1440" s="51" t="s">
        <v>1089</v>
      </c>
      <c r="E1440" s="243" t="s">
        <v>2058</v>
      </c>
      <c r="F1440" s="243"/>
      <c r="G1440" s="50" t="s">
        <v>153</v>
      </c>
      <c r="H1440" s="51">
        <v>2</v>
      </c>
      <c r="I1440" s="149">
        <v>6300</v>
      </c>
      <c r="J1440" s="66">
        <f t="shared" si="186"/>
        <v>12600</v>
      </c>
      <c r="K1440" s="240"/>
      <c r="L1440" s="240"/>
      <c r="M1440" s="67">
        <f t="shared" si="188"/>
        <v>12600</v>
      </c>
      <c r="N1440" s="67">
        <f t="shared" si="189"/>
        <v>12600</v>
      </c>
      <c r="O1440" s="55">
        <v>45505</v>
      </c>
      <c r="P1440" s="51" t="s">
        <v>256</v>
      </c>
    </row>
    <row r="1441" spans="1:16" ht="25.5" x14ac:dyDescent="0.25">
      <c r="A1441" s="49">
        <v>1242</v>
      </c>
      <c r="B1441" s="236" t="s">
        <v>2067</v>
      </c>
      <c r="C1441" s="50" t="s">
        <v>2068</v>
      </c>
      <c r="D1441" s="51" t="s">
        <v>1089</v>
      </c>
      <c r="E1441" s="243" t="s">
        <v>2058</v>
      </c>
      <c r="F1441" s="243"/>
      <c r="G1441" s="236" t="s">
        <v>2067</v>
      </c>
      <c r="H1441" s="51">
        <v>2</v>
      </c>
      <c r="I1441" s="149">
        <v>11200</v>
      </c>
      <c r="J1441" s="66">
        <f t="shared" si="186"/>
        <v>22400</v>
      </c>
      <c r="K1441" s="240"/>
      <c r="L1441" s="240"/>
      <c r="M1441" s="67">
        <f t="shared" si="188"/>
        <v>22400</v>
      </c>
      <c r="N1441" s="67">
        <f t="shared" si="189"/>
        <v>22400</v>
      </c>
      <c r="O1441" s="55">
        <v>45505</v>
      </c>
      <c r="P1441" s="51" t="s">
        <v>256</v>
      </c>
    </row>
    <row r="1442" spans="1:16" ht="25.5" x14ac:dyDescent="0.25">
      <c r="A1442" s="49">
        <v>1243</v>
      </c>
      <c r="B1442" s="236" t="s">
        <v>2069</v>
      </c>
      <c r="C1442" s="50" t="s">
        <v>2057</v>
      </c>
      <c r="D1442" s="51" t="s">
        <v>1089</v>
      </c>
      <c r="E1442" s="243" t="s">
        <v>2058</v>
      </c>
      <c r="F1442" s="243"/>
      <c r="G1442" s="236" t="s">
        <v>2069</v>
      </c>
      <c r="H1442" s="51">
        <v>2</v>
      </c>
      <c r="I1442" s="149">
        <v>6300</v>
      </c>
      <c r="J1442" s="66">
        <f t="shared" si="186"/>
        <v>12600</v>
      </c>
      <c r="K1442" s="240"/>
      <c r="L1442" s="240"/>
      <c r="M1442" s="67">
        <f t="shared" si="188"/>
        <v>12600</v>
      </c>
      <c r="N1442" s="67">
        <f t="shared" si="189"/>
        <v>12600</v>
      </c>
      <c r="O1442" s="55">
        <v>45505</v>
      </c>
      <c r="P1442" s="51" t="s">
        <v>256</v>
      </c>
    </row>
    <row r="1443" spans="1:16" ht="25.5" x14ac:dyDescent="0.25">
      <c r="A1443" s="49">
        <v>1244</v>
      </c>
      <c r="B1443" s="117" t="s">
        <v>2070</v>
      </c>
      <c r="C1443" s="50" t="s">
        <v>2057</v>
      </c>
      <c r="D1443" s="51" t="s">
        <v>1089</v>
      </c>
      <c r="E1443" s="243" t="s">
        <v>2058</v>
      </c>
      <c r="F1443" s="243"/>
      <c r="G1443" s="117" t="s">
        <v>2070</v>
      </c>
      <c r="H1443" s="51">
        <v>2</v>
      </c>
      <c r="I1443" s="149">
        <v>11200</v>
      </c>
      <c r="J1443" s="66">
        <f t="shared" si="186"/>
        <v>22400</v>
      </c>
      <c r="K1443" s="240"/>
      <c r="L1443" s="240"/>
      <c r="M1443" s="67">
        <f t="shared" si="188"/>
        <v>22400</v>
      </c>
      <c r="N1443" s="67">
        <f t="shared" si="189"/>
        <v>22400</v>
      </c>
      <c r="O1443" s="55">
        <v>45505</v>
      </c>
      <c r="P1443" s="51" t="s">
        <v>256</v>
      </c>
    </row>
    <row r="1444" spans="1:16" ht="25.5" x14ac:dyDescent="0.25">
      <c r="A1444" s="49">
        <v>1245</v>
      </c>
      <c r="B1444" s="51" t="s">
        <v>2071</v>
      </c>
      <c r="C1444" s="50" t="s">
        <v>2057</v>
      </c>
      <c r="D1444" s="51" t="s">
        <v>1089</v>
      </c>
      <c r="E1444" s="243" t="s">
        <v>2058</v>
      </c>
      <c r="F1444" s="243"/>
      <c r="G1444" s="50" t="s">
        <v>2071</v>
      </c>
      <c r="H1444" s="51">
        <v>2</v>
      </c>
      <c r="I1444" s="149">
        <v>11200</v>
      </c>
      <c r="J1444" s="66">
        <f t="shared" si="186"/>
        <v>22400</v>
      </c>
      <c r="K1444" s="237"/>
      <c r="L1444" s="237"/>
      <c r="M1444" s="67">
        <f t="shared" si="188"/>
        <v>22400</v>
      </c>
      <c r="N1444" s="67">
        <f t="shared" si="189"/>
        <v>22400</v>
      </c>
      <c r="O1444" s="55">
        <v>45505</v>
      </c>
      <c r="P1444" s="51" t="s">
        <v>256</v>
      </c>
    </row>
    <row r="1445" spans="1:16" ht="38.25" x14ac:dyDescent="0.25">
      <c r="A1445" s="49">
        <v>1246</v>
      </c>
      <c r="B1445" s="51" t="s">
        <v>1977</v>
      </c>
      <c r="C1445" s="50" t="s">
        <v>2057</v>
      </c>
      <c r="D1445" s="51" t="s">
        <v>1089</v>
      </c>
      <c r="E1445" s="243" t="s">
        <v>2058</v>
      </c>
      <c r="F1445" s="243"/>
      <c r="G1445" s="50" t="s">
        <v>1977</v>
      </c>
      <c r="H1445" s="51">
        <v>2</v>
      </c>
      <c r="I1445" s="149">
        <v>6300</v>
      </c>
      <c r="J1445" s="66">
        <f t="shared" si="186"/>
        <v>12600</v>
      </c>
      <c r="K1445" s="237"/>
      <c r="L1445" s="237"/>
      <c r="M1445" s="67">
        <f t="shared" si="188"/>
        <v>12600</v>
      </c>
      <c r="N1445" s="67">
        <f t="shared" si="189"/>
        <v>12600</v>
      </c>
      <c r="O1445" s="55">
        <v>45505</v>
      </c>
      <c r="P1445" s="51" t="s">
        <v>256</v>
      </c>
    </row>
    <row r="1446" spans="1:16" ht="38.25" x14ac:dyDescent="0.25">
      <c r="A1446" s="49">
        <v>1247</v>
      </c>
      <c r="B1446" s="51" t="s">
        <v>2072</v>
      </c>
      <c r="C1446" s="50" t="s">
        <v>2057</v>
      </c>
      <c r="D1446" s="51" t="s">
        <v>1089</v>
      </c>
      <c r="E1446" s="243" t="s">
        <v>2058</v>
      </c>
      <c r="F1446" s="243"/>
      <c r="G1446" s="50" t="s">
        <v>2072</v>
      </c>
      <c r="H1446" s="51">
        <v>2</v>
      </c>
      <c r="I1446" s="149">
        <v>11200</v>
      </c>
      <c r="J1446" s="66">
        <f t="shared" si="186"/>
        <v>22400</v>
      </c>
      <c r="K1446" s="237"/>
      <c r="L1446" s="237"/>
      <c r="M1446" s="67">
        <f t="shared" si="188"/>
        <v>22400</v>
      </c>
      <c r="N1446" s="67">
        <f t="shared" si="189"/>
        <v>22400</v>
      </c>
      <c r="O1446" s="55">
        <v>45505</v>
      </c>
      <c r="P1446" s="51" t="s">
        <v>256</v>
      </c>
    </row>
    <row r="1447" spans="1:16" ht="25.5" x14ac:dyDescent="0.25">
      <c r="A1447" s="49">
        <v>1248</v>
      </c>
      <c r="B1447" s="236" t="s">
        <v>287</v>
      </c>
      <c r="C1447" s="50" t="s">
        <v>2057</v>
      </c>
      <c r="D1447" s="51" t="s">
        <v>1089</v>
      </c>
      <c r="E1447" s="243" t="s">
        <v>2058</v>
      </c>
      <c r="F1447" s="243"/>
      <c r="G1447" s="236" t="s">
        <v>287</v>
      </c>
      <c r="H1447" s="51">
        <v>2</v>
      </c>
      <c r="I1447" s="237">
        <v>4200</v>
      </c>
      <c r="J1447" s="66">
        <f t="shared" si="186"/>
        <v>8400</v>
      </c>
      <c r="K1447" s="237"/>
      <c r="L1447" s="237"/>
      <c r="M1447" s="67">
        <f t="shared" si="188"/>
        <v>8400</v>
      </c>
      <c r="N1447" s="67">
        <f t="shared" si="189"/>
        <v>8400</v>
      </c>
      <c r="O1447" s="55">
        <v>45505</v>
      </c>
      <c r="P1447" s="51" t="s">
        <v>256</v>
      </c>
    </row>
    <row r="1448" spans="1:16" ht="25.5" x14ac:dyDescent="0.25">
      <c r="A1448" s="49">
        <v>1249</v>
      </c>
      <c r="B1448" s="236" t="s">
        <v>157</v>
      </c>
      <c r="C1448" s="50" t="s">
        <v>2057</v>
      </c>
      <c r="D1448" s="51" t="s">
        <v>1089</v>
      </c>
      <c r="E1448" s="243" t="s">
        <v>2058</v>
      </c>
      <c r="F1448" s="243"/>
      <c r="G1448" s="236" t="s">
        <v>157</v>
      </c>
      <c r="H1448" s="51">
        <v>2</v>
      </c>
      <c r="I1448" s="237">
        <v>6300</v>
      </c>
      <c r="J1448" s="66">
        <f t="shared" si="186"/>
        <v>12600</v>
      </c>
      <c r="K1448" s="237"/>
      <c r="L1448" s="237"/>
      <c r="M1448" s="67">
        <f t="shared" si="188"/>
        <v>12600</v>
      </c>
      <c r="N1448" s="67">
        <f t="shared" si="189"/>
        <v>12600</v>
      </c>
      <c r="O1448" s="55">
        <v>45505</v>
      </c>
      <c r="P1448" s="51" t="s">
        <v>256</v>
      </c>
    </row>
    <row r="1449" spans="1:16" ht="25.5" x14ac:dyDescent="0.25">
      <c r="A1449" s="49">
        <v>1250</v>
      </c>
      <c r="B1449" s="117" t="s">
        <v>401</v>
      </c>
      <c r="C1449" s="50" t="s">
        <v>2057</v>
      </c>
      <c r="D1449" s="51" t="s">
        <v>1089</v>
      </c>
      <c r="E1449" s="243" t="s">
        <v>2058</v>
      </c>
      <c r="F1449" s="243"/>
      <c r="G1449" s="117" t="s">
        <v>401</v>
      </c>
      <c r="H1449" s="51">
        <v>2</v>
      </c>
      <c r="I1449" s="237">
        <v>6300</v>
      </c>
      <c r="J1449" s="66">
        <f t="shared" si="186"/>
        <v>12600</v>
      </c>
      <c r="K1449" s="237"/>
      <c r="L1449" s="237"/>
      <c r="M1449" s="67">
        <f t="shared" si="188"/>
        <v>12600</v>
      </c>
      <c r="N1449" s="67">
        <f t="shared" si="189"/>
        <v>12600</v>
      </c>
      <c r="O1449" s="55">
        <v>45505</v>
      </c>
      <c r="P1449" s="51" t="s">
        <v>256</v>
      </c>
    </row>
    <row r="1450" spans="1:16" ht="25.5" x14ac:dyDescent="0.25">
      <c r="A1450" s="49">
        <v>1251</v>
      </c>
      <c r="B1450" s="117" t="s">
        <v>2038</v>
      </c>
      <c r="C1450" s="50" t="s">
        <v>2073</v>
      </c>
      <c r="D1450" s="51" t="s">
        <v>2074</v>
      </c>
      <c r="E1450" s="65" t="s">
        <v>2075</v>
      </c>
      <c r="F1450" s="65"/>
      <c r="G1450" s="236" t="s">
        <v>2038</v>
      </c>
      <c r="H1450" s="51">
        <v>3</v>
      </c>
      <c r="I1450" s="237">
        <v>16800</v>
      </c>
      <c r="J1450" s="66">
        <f t="shared" si="186"/>
        <v>50400</v>
      </c>
      <c r="K1450" s="237">
        <v>20000</v>
      </c>
      <c r="L1450" s="237"/>
      <c r="M1450" s="67">
        <f t="shared" si="188"/>
        <v>70400</v>
      </c>
      <c r="N1450" s="67">
        <f t="shared" si="189"/>
        <v>70400</v>
      </c>
      <c r="O1450" s="55">
        <v>45505</v>
      </c>
      <c r="P1450" s="51" t="s">
        <v>256</v>
      </c>
    </row>
    <row r="1451" spans="1:16" ht="25.5" x14ac:dyDescent="0.25">
      <c r="A1451" s="49">
        <v>1252</v>
      </c>
      <c r="B1451" s="117" t="s">
        <v>898</v>
      </c>
      <c r="C1451" s="50" t="s">
        <v>2073</v>
      </c>
      <c r="D1451" s="51" t="s">
        <v>2074</v>
      </c>
      <c r="E1451" s="65" t="s">
        <v>2075</v>
      </c>
      <c r="F1451" s="65"/>
      <c r="G1451" s="50" t="s">
        <v>2055</v>
      </c>
      <c r="H1451" s="51">
        <v>3</v>
      </c>
      <c r="I1451" s="149">
        <v>16800</v>
      </c>
      <c r="J1451" s="66">
        <f t="shared" si="186"/>
        <v>50400</v>
      </c>
      <c r="K1451" s="241">
        <v>10000</v>
      </c>
      <c r="L1451" s="241"/>
      <c r="M1451" s="67">
        <f t="shared" si="188"/>
        <v>60400</v>
      </c>
      <c r="N1451" s="67">
        <f t="shared" si="189"/>
        <v>60400</v>
      </c>
      <c r="O1451" s="55">
        <v>45505</v>
      </c>
      <c r="P1451" s="51" t="s">
        <v>256</v>
      </c>
    </row>
    <row r="1452" spans="1:16" ht="25.5" x14ac:dyDescent="0.25">
      <c r="A1452" s="49">
        <v>1253</v>
      </c>
      <c r="B1452" s="117" t="s">
        <v>2076</v>
      </c>
      <c r="C1452" s="50" t="s">
        <v>2073</v>
      </c>
      <c r="D1452" s="51" t="s">
        <v>2074</v>
      </c>
      <c r="E1452" s="65" t="s">
        <v>2075</v>
      </c>
      <c r="F1452" s="65"/>
      <c r="G1452" s="117" t="s">
        <v>2076</v>
      </c>
      <c r="H1452" s="51">
        <v>3</v>
      </c>
      <c r="I1452" s="237">
        <v>16800</v>
      </c>
      <c r="J1452" s="66">
        <f t="shared" si="186"/>
        <v>50400</v>
      </c>
      <c r="K1452" s="237">
        <v>10000</v>
      </c>
      <c r="L1452" s="237"/>
      <c r="M1452" s="67">
        <f t="shared" si="188"/>
        <v>60400</v>
      </c>
      <c r="N1452" s="67">
        <f t="shared" si="189"/>
        <v>60400</v>
      </c>
      <c r="O1452" s="55">
        <v>45505</v>
      </c>
      <c r="P1452" s="51" t="s">
        <v>256</v>
      </c>
    </row>
    <row r="1453" spans="1:16" ht="25.5" x14ac:dyDescent="0.25">
      <c r="A1453" s="49">
        <v>1254</v>
      </c>
      <c r="B1453" s="117" t="s">
        <v>1970</v>
      </c>
      <c r="C1453" s="50" t="s">
        <v>2073</v>
      </c>
      <c r="D1453" s="51" t="s">
        <v>2074</v>
      </c>
      <c r="E1453" s="65" t="s">
        <v>2075</v>
      </c>
      <c r="F1453" s="65"/>
      <c r="G1453" s="236" t="s">
        <v>1970</v>
      </c>
      <c r="H1453" s="51">
        <v>3</v>
      </c>
      <c r="I1453" s="237">
        <v>11200</v>
      </c>
      <c r="J1453" s="66">
        <f t="shared" si="186"/>
        <v>33600</v>
      </c>
      <c r="K1453" s="237">
        <v>10000</v>
      </c>
      <c r="L1453" s="237"/>
      <c r="M1453" s="67">
        <f t="shared" si="188"/>
        <v>43600</v>
      </c>
      <c r="N1453" s="67">
        <f t="shared" si="189"/>
        <v>43600</v>
      </c>
      <c r="O1453" s="55">
        <v>45505</v>
      </c>
      <c r="P1453" s="51" t="s">
        <v>256</v>
      </c>
    </row>
    <row r="1454" spans="1:16" ht="25.5" x14ac:dyDescent="0.25">
      <c r="A1454" s="49">
        <v>1255</v>
      </c>
      <c r="B1454" s="117" t="s">
        <v>309</v>
      </c>
      <c r="C1454" s="50" t="s">
        <v>2073</v>
      </c>
      <c r="D1454" s="51" t="s">
        <v>2074</v>
      </c>
      <c r="E1454" s="65" t="s">
        <v>2075</v>
      </c>
      <c r="F1454" s="65"/>
      <c r="G1454" s="117" t="s">
        <v>1973</v>
      </c>
      <c r="H1454" s="51">
        <v>3</v>
      </c>
      <c r="I1454" s="237">
        <v>6300</v>
      </c>
      <c r="J1454" s="66">
        <f t="shared" si="186"/>
        <v>18900</v>
      </c>
      <c r="K1454" s="237">
        <v>10000</v>
      </c>
      <c r="L1454" s="237"/>
      <c r="M1454" s="67">
        <f t="shared" si="188"/>
        <v>28900</v>
      </c>
      <c r="N1454" s="67">
        <f t="shared" si="189"/>
        <v>28900</v>
      </c>
      <c r="O1454" s="55">
        <v>45505</v>
      </c>
      <c r="P1454" s="51" t="s">
        <v>256</v>
      </c>
    </row>
    <row r="1455" spans="1:16" ht="25.5" x14ac:dyDescent="0.25">
      <c r="A1455" s="49">
        <v>1256</v>
      </c>
      <c r="B1455" s="117" t="s">
        <v>1044</v>
      </c>
      <c r="C1455" s="50" t="s">
        <v>2073</v>
      </c>
      <c r="D1455" s="51" t="s">
        <v>2074</v>
      </c>
      <c r="E1455" s="65" t="s">
        <v>2075</v>
      </c>
      <c r="F1455" s="65"/>
      <c r="G1455" s="117" t="s">
        <v>1044</v>
      </c>
      <c r="H1455" s="51">
        <v>3</v>
      </c>
      <c r="I1455" s="237">
        <v>11200</v>
      </c>
      <c r="J1455" s="66">
        <f t="shared" si="186"/>
        <v>33600</v>
      </c>
      <c r="K1455" s="237">
        <v>10000</v>
      </c>
      <c r="L1455" s="237"/>
      <c r="M1455" s="67">
        <f t="shared" si="188"/>
        <v>43600</v>
      </c>
      <c r="N1455" s="67">
        <f t="shared" si="189"/>
        <v>43600</v>
      </c>
      <c r="O1455" s="55">
        <v>45505</v>
      </c>
      <c r="P1455" s="51" t="s">
        <v>256</v>
      </c>
    </row>
    <row r="1456" spans="1:16" x14ac:dyDescent="0.25">
      <c r="A1456" s="49">
        <v>1257</v>
      </c>
      <c r="B1456" s="117" t="s">
        <v>2048</v>
      </c>
      <c r="C1456" s="50" t="s">
        <v>2073</v>
      </c>
      <c r="D1456" s="51" t="s">
        <v>2074</v>
      </c>
      <c r="E1456" s="65" t="s">
        <v>2075</v>
      </c>
      <c r="F1456" s="65"/>
      <c r="G1456" s="117" t="s">
        <v>2048</v>
      </c>
      <c r="H1456" s="51">
        <v>3</v>
      </c>
      <c r="I1456" s="237">
        <v>11200</v>
      </c>
      <c r="J1456" s="66">
        <f t="shared" si="186"/>
        <v>33600</v>
      </c>
      <c r="K1456" s="237">
        <v>10000</v>
      </c>
      <c r="L1456" s="237"/>
      <c r="M1456" s="67">
        <f t="shared" si="188"/>
        <v>43600</v>
      </c>
      <c r="N1456" s="67">
        <f t="shared" si="189"/>
        <v>43600</v>
      </c>
      <c r="O1456" s="55">
        <v>45505</v>
      </c>
      <c r="P1456" s="51" t="s">
        <v>256</v>
      </c>
    </row>
    <row r="1457" spans="1:16" ht="25.5" x14ac:dyDescent="0.25">
      <c r="A1457" s="49">
        <v>1258</v>
      </c>
      <c r="B1457" s="117" t="s">
        <v>1975</v>
      </c>
      <c r="C1457" s="50" t="s">
        <v>2073</v>
      </c>
      <c r="D1457" s="51" t="s">
        <v>2074</v>
      </c>
      <c r="E1457" s="65" t="s">
        <v>2075</v>
      </c>
      <c r="F1457" s="65"/>
      <c r="G1457" s="117" t="s">
        <v>1975</v>
      </c>
      <c r="H1457" s="51">
        <v>3</v>
      </c>
      <c r="I1457" s="237">
        <v>6300</v>
      </c>
      <c r="J1457" s="66">
        <f t="shared" si="186"/>
        <v>18900</v>
      </c>
      <c r="K1457" s="237">
        <v>10000</v>
      </c>
      <c r="L1457" s="237"/>
      <c r="M1457" s="67">
        <f t="shared" si="188"/>
        <v>28900</v>
      </c>
      <c r="N1457" s="67">
        <f t="shared" si="189"/>
        <v>28900</v>
      </c>
      <c r="O1457" s="55">
        <v>45505</v>
      </c>
      <c r="P1457" s="51" t="s">
        <v>256</v>
      </c>
    </row>
    <row r="1458" spans="1:16" x14ac:dyDescent="0.25">
      <c r="A1458" s="49">
        <v>1259</v>
      </c>
      <c r="B1458" s="117" t="s">
        <v>2077</v>
      </c>
      <c r="C1458" s="50" t="s">
        <v>2073</v>
      </c>
      <c r="D1458" s="51" t="s">
        <v>2074</v>
      </c>
      <c r="E1458" s="65" t="s">
        <v>2075</v>
      </c>
      <c r="F1458" s="65"/>
      <c r="G1458" s="117" t="s">
        <v>2077</v>
      </c>
      <c r="H1458" s="51">
        <v>3</v>
      </c>
      <c r="I1458" s="237">
        <v>6300</v>
      </c>
      <c r="J1458" s="66">
        <f t="shared" si="186"/>
        <v>18900</v>
      </c>
      <c r="K1458" s="237"/>
      <c r="L1458" s="237"/>
      <c r="M1458" s="67">
        <f t="shared" si="188"/>
        <v>18900</v>
      </c>
      <c r="N1458" s="67">
        <f t="shared" si="189"/>
        <v>18900</v>
      </c>
      <c r="O1458" s="55">
        <v>45505</v>
      </c>
      <c r="P1458" s="51" t="s">
        <v>256</v>
      </c>
    </row>
    <row r="1459" spans="1:16" ht="25.5" x14ac:dyDescent="0.25">
      <c r="A1459" s="28">
        <v>1260</v>
      </c>
      <c r="B1459" s="245" t="s">
        <v>2038</v>
      </c>
      <c r="C1459" s="12" t="s">
        <v>2078</v>
      </c>
      <c r="D1459" s="1" t="s">
        <v>2079</v>
      </c>
      <c r="E1459" s="68" t="s">
        <v>2080</v>
      </c>
      <c r="F1459" s="68"/>
      <c r="G1459" s="245" t="s">
        <v>2038</v>
      </c>
      <c r="H1459" s="1">
        <v>5</v>
      </c>
      <c r="I1459" s="246">
        <v>16800</v>
      </c>
      <c r="J1459" s="69">
        <f>I1459*H1459</f>
        <v>84000</v>
      </c>
      <c r="K1459" s="246"/>
      <c r="L1459" s="246"/>
      <c r="M1459" s="46">
        <f t="shared" si="188"/>
        <v>84000</v>
      </c>
      <c r="N1459" s="46">
        <f t="shared" si="189"/>
        <v>84000</v>
      </c>
      <c r="O1459" s="41">
        <v>45505</v>
      </c>
      <c r="P1459" s="1"/>
    </row>
    <row r="1460" spans="1:16" ht="25.5" x14ac:dyDescent="0.25">
      <c r="A1460" s="28">
        <v>1261</v>
      </c>
      <c r="B1460" s="1" t="s">
        <v>2055</v>
      </c>
      <c r="C1460" s="12" t="s">
        <v>2078</v>
      </c>
      <c r="D1460" s="1" t="s">
        <v>176</v>
      </c>
      <c r="E1460" s="68" t="s">
        <v>2080</v>
      </c>
      <c r="F1460" s="68"/>
      <c r="G1460" s="12" t="s">
        <v>2055</v>
      </c>
      <c r="H1460" s="1">
        <v>5</v>
      </c>
      <c r="I1460" s="150">
        <v>16800</v>
      </c>
      <c r="J1460" s="69">
        <f>I1460*H1460</f>
        <v>84000</v>
      </c>
      <c r="K1460" s="247"/>
      <c r="L1460" s="247"/>
      <c r="M1460" s="46">
        <f t="shared" si="188"/>
        <v>84000</v>
      </c>
      <c r="N1460" s="46">
        <f t="shared" si="189"/>
        <v>84000</v>
      </c>
      <c r="O1460" s="41">
        <v>45505</v>
      </c>
      <c r="P1460" s="1"/>
    </row>
    <row r="1461" spans="1:16" x14ac:dyDescent="0.25">
      <c r="A1461" s="28">
        <v>1262</v>
      </c>
      <c r="B1461" s="248" t="s">
        <v>2077</v>
      </c>
      <c r="C1461" s="12" t="s">
        <v>2078</v>
      </c>
      <c r="D1461" s="1" t="s">
        <v>176</v>
      </c>
      <c r="E1461" s="68" t="s">
        <v>2080</v>
      </c>
      <c r="F1461" s="68"/>
      <c r="G1461" s="248" t="s">
        <v>2077</v>
      </c>
      <c r="H1461" s="1">
        <v>5</v>
      </c>
      <c r="I1461" s="246">
        <v>6300</v>
      </c>
      <c r="J1461" s="69">
        <f>I1461*H1461</f>
        <v>31500</v>
      </c>
      <c r="K1461" s="246"/>
      <c r="L1461" s="246"/>
      <c r="M1461" s="46">
        <f t="shared" si="188"/>
        <v>31500</v>
      </c>
      <c r="N1461" s="46">
        <f t="shared" si="189"/>
        <v>31500</v>
      </c>
      <c r="O1461" s="41">
        <v>45505</v>
      </c>
      <c r="P1461" s="1"/>
    </row>
    <row r="1462" spans="1:16" ht="25.5" x14ac:dyDescent="0.25">
      <c r="A1462" s="28">
        <v>1263</v>
      </c>
      <c r="B1462" s="248" t="s">
        <v>2076</v>
      </c>
      <c r="C1462" s="12" t="s">
        <v>2078</v>
      </c>
      <c r="D1462" s="1" t="s">
        <v>176</v>
      </c>
      <c r="E1462" s="68" t="s">
        <v>2080</v>
      </c>
      <c r="F1462" s="68"/>
      <c r="G1462" s="248" t="s">
        <v>2076</v>
      </c>
      <c r="H1462" s="1">
        <v>5</v>
      </c>
      <c r="I1462" s="246">
        <v>16800</v>
      </c>
      <c r="J1462" s="69">
        <f>I1462*H1462</f>
        <v>84000</v>
      </c>
      <c r="K1462" s="246"/>
      <c r="L1462" s="246"/>
      <c r="M1462" s="46">
        <f t="shared" si="188"/>
        <v>84000</v>
      </c>
      <c r="N1462" s="46">
        <f t="shared" si="189"/>
        <v>84000</v>
      </c>
      <c r="O1462" s="41">
        <v>45505</v>
      </c>
      <c r="P1462" s="1"/>
    </row>
    <row r="1463" spans="1:16" x14ac:dyDescent="0.25">
      <c r="A1463" s="1"/>
      <c r="B1463" s="1"/>
      <c r="C1463" s="1"/>
      <c r="D1463" s="1"/>
      <c r="E1463" s="12"/>
      <c r="F1463" s="12"/>
      <c r="G1463" s="12"/>
      <c r="H1463" s="1"/>
      <c r="I1463" s="1"/>
      <c r="J1463" s="1"/>
      <c r="K1463" s="1"/>
      <c r="L1463" s="1"/>
      <c r="M1463" s="249">
        <f>SUM(M1432:M1462)</f>
        <v>1180800</v>
      </c>
      <c r="N1463" s="249">
        <f t="shared" si="189"/>
        <v>1180800</v>
      </c>
      <c r="O1463" s="41"/>
      <c r="P1463" s="1"/>
    </row>
    <row r="1464" spans="1:16" x14ac:dyDescent="0.25">
      <c r="A1464" s="1"/>
      <c r="B1464" s="1"/>
      <c r="C1464" s="1"/>
      <c r="D1464" s="1"/>
      <c r="E1464" s="12"/>
      <c r="F1464" s="12"/>
      <c r="G1464" s="12"/>
      <c r="H1464" s="1"/>
      <c r="I1464" s="1"/>
      <c r="J1464" s="1"/>
      <c r="K1464" s="1"/>
      <c r="L1464" s="1"/>
      <c r="M1464" s="249">
        <f>M1463+M1430</f>
        <v>2394650</v>
      </c>
      <c r="N1464" s="250">
        <f t="shared" si="189"/>
        <v>2394650</v>
      </c>
      <c r="O1464" s="41"/>
      <c r="P1464" s="1"/>
    </row>
    <row r="1465" spans="1:16" ht="15.75" x14ac:dyDescent="0.25">
      <c r="A1465" s="540" t="s">
        <v>2081</v>
      </c>
      <c r="B1465" s="541"/>
      <c r="C1465" s="542"/>
      <c r="D1465" s="22"/>
      <c r="E1465" s="12"/>
      <c r="F1465" s="12"/>
      <c r="G1465" s="1"/>
      <c r="H1465" s="7"/>
      <c r="I1465" s="7"/>
      <c r="J1465" s="7"/>
      <c r="K1465" s="7"/>
      <c r="L1465" s="7"/>
      <c r="M1465" s="1"/>
      <c r="N1465" s="251">
        <f>N1464+N1343+N1275+N1133+M944+M920+N880+M833+N734+M726+N643+M453+N172+M103+M92+N39</f>
        <v>49149398</v>
      </c>
      <c r="O1465" s="1"/>
      <c r="P1465" s="1"/>
    </row>
    <row r="1466" spans="1:16" x14ac:dyDescent="0.25">
      <c r="F1466" s="252"/>
      <c r="G1466" s="253"/>
      <c r="H1466" s="252"/>
      <c r="I1466" s="35"/>
      <c r="N1466" s="254"/>
    </row>
    <row r="1469" spans="1:16" x14ac:dyDescent="0.25">
      <c r="M1469" s="35"/>
    </row>
    <row r="1470" spans="1:16" x14ac:dyDescent="0.25">
      <c r="M1470" s="35"/>
    </row>
  </sheetData>
  <mergeCells count="215">
    <mergeCell ref="A1465:C1465"/>
    <mergeCell ref="N1277:N1278"/>
    <mergeCell ref="O1277:O1278"/>
    <mergeCell ref="P1277:P1278"/>
    <mergeCell ref="A1276:P1276"/>
    <mergeCell ref="C1345:C1346"/>
    <mergeCell ref="D1345:D1346"/>
    <mergeCell ref="E1345:E1346"/>
    <mergeCell ref="G1345:G1346"/>
    <mergeCell ref="L1345:L1346"/>
    <mergeCell ref="A1345:A1346"/>
    <mergeCell ref="B1345:B1346"/>
    <mergeCell ref="A1277:A1278"/>
    <mergeCell ref="B1277:B1278"/>
    <mergeCell ref="C1277:C1278"/>
    <mergeCell ref="D1277:D1278"/>
    <mergeCell ref="E1277:E1278"/>
    <mergeCell ref="F1277:F1278"/>
    <mergeCell ref="G1277:G1278"/>
    <mergeCell ref="H1277:L1277"/>
    <mergeCell ref="M1277:M1278"/>
    <mergeCell ref="N1345:N1346"/>
    <mergeCell ref="O1345:O1346"/>
    <mergeCell ref="P1345:P1346"/>
    <mergeCell ref="A1344:Q1344"/>
    <mergeCell ref="H1345:K1345"/>
    <mergeCell ref="M1345:M1346"/>
    <mergeCell ref="F1345:F1346"/>
    <mergeCell ref="A1134:P1134"/>
    <mergeCell ref="A1135:A1136"/>
    <mergeCell ref="B1135:B1136"/>
    <mergeCell ref="C1135:C1136"/>
    <mergeCell ref="D1135:D1136"/>
    <mergeCell ref="E1135:E1136"/>
    <mergeCell ref="F1135:F1136"/>
    <mergeCell ref="G1135:G1136"/>
    <mergeCell ref="H1135:L1135"/>
    <mergeCell ref="M1135:M1136"/>
    <mergeCell ref="N1135:N1136"/>
    <mergeCell ref="O1135:O1136"/>
    <mergeCell ref="P1135:P1136"/>
    <mergeCell ref="A1267:C1267"/>
    <mergeCell ref="A1275:B1275"/>
    <mergeCell ref="A945:P945"/>
    <mergeCell ref="B879:M879"/>
    <mergeCell ref="A835:P835"/>
    <mergeCell ref="A836:A837"/>
    <mergeCell ref="B836:B837"/>
    <mergeCell ref="C836:C837"/>
    <mergeCell ref="D836:D837"/>
    <mergeCell ref="E836:E837"/>
    <mergeCell ref="F836:F837"/>
    <mergeCell ref="G836:G837"/>
    <mergeCell ref="H836:L836"/>
    <mergeCell ref="M836:M837"/>
    <mergeCell ref="N836:N837"/>
    <mergeCell ref="O836:O837"/>
    <mergeCell ref="P836:P837"/>
    <mergeCell ref="N922:N923"/>
    <mergeCell ref="O922:O923"/>
    <mergeCell ref="P922:P923"/>
    <mergeCell ref="A881:P881"/>
    <mergeCell ref="A882:A883"/>
    <mergeCell ref="B882:B883"/>
    <mergeCell ref="C882:C883"/>
    <mergeCell ref="D882:D883"/>
    <mergeCell ref="E882:E883"/>
    <mergeCell ref="C819:E819"/>
    <mergeCell ref="B832:E832"/>
    <mergeCell ref="B833:E833"/>
    <mergeCell ref="A736:P736"/>
    <mergeCell ref="P737:P738"/>
    <mergeCell ref="A734:E734"/>
    <mergeCell ref="A737:A738"/>
    <mergeCell ref="B737:B738"/>
    <mergeCell ref="C737:C738"/>
    <mergeCell ref="D737:D738"/>
    <mergeCell ref="E737:E738"/>
    <mergeCell ref="F737:F738"/>
    <mergeCell ref="G737:G738"/>
    <mergeCell ref="H737:K737"/>
    <mergeCell ref="L737:L738"/>
    <mergeCell ref="M737:M738"/>
    <mergeCell ref="N737:N738"/>
    <mergeCell ref="O737:O738"/>
    <mergeCell ref="N646:N647"/>
    <mergeCell ref="O646:O647"/>
    <mergeCell ref="P646:P647"/>
    <mergeCell ref="A645:P645"/>
    <mergeCell ref="A454:P454"/>
    <mergeCell ref="A727:P727"/>
    <mergeCell ref="A728:A729"/>
    <mergeCell ref="B728:B729"/>
    <mergeCell ref="C728:C729"/>
    <mergeCell ref="D728:D729"/>
    <mergeCell ref="E728:E729"/>
    <mergeCell ref="F728:F729"/>
    <mergeCell ref="G728:G729"/>
    <mergeCell ref="H728:L728"/>
    <mergeCell ref="M728:M729"/>
    <mergeCell ref="N728:N729"/>
    <mergeCell ref="O728:O729"/>
    <mergeCell ref="P728:P729"/>
    <mergeCell ref="A646:A647"/>
    <mergeCell ref="B646:B647"/>
    <mergeCell ref="C646:C647"/>
    <mergeCell ref="D646:D647"/>
    <mergeCell ref="E646:E647"/>
    <mergeCell ref="F646:F647"/>
    <mergeCell ref="G646:G647"/>
    <mergeCell ref="H646:K646"/>
    <mergeCell ref="M646:M647"/>
    <mergeCell ref="A92:B92"/>
    <mergeCell ref="A91:B91"/>
    <mergeCell ref="A93:P93"/>
    <mergeCell ref="A94:A95"/>
    <mergeCell ref="G2:G3"/>
    <mergeCell ref="A452:B452"/>
    <mergeCell ref="A453:B453"/>
    <mergeCell ref="A523:B523"/>
    <mergeCell ref="A420:P420"/>
    <mergeCell ref="A174:P174"/>
    <mergeCell ref="A175:A176"/>
    <mergeCell ref="B175:B176"/>
    <mergeCell ref="C175:C176"/>
    <mergeCell ref="D175:D176"/>
    <mergeCell ref="E175:E176"/>
    <mergeCell ref="F175:F176"/>
    <mergeCell ref="G175:G176"/>
    <mergeCell ref="H175:K175"/>
    <mergeCell ref="M175:M176"/>
    <mergeCell ref="N175:N176"/>
    <mergeCell ref="O175:O176"/>
    <mergeCell ref="P175:P176"/>
    <mergeCell ref="M2:M3"/>
    <mergeCell ref="N2:N3"/>
    <mergeCell ref="O2:O3"/>
    <mergeCell ref="M41:M42"/>
    <mergeCell ref="N41:N42"/>
    <mergeCell ref="O41:O42"/>
    <mergeCell ref="P41:P42"/>
    <mergeCell ref="P2:P3"/>
    <mergeCell ref="A40:N40"/>
    <mergeCell ref="E2:E3"/>
    <mergeCell ref="F2:F3"/>
    <mergeCell ref="A2:A3"/>
    <mergeCell ref="B2:B3"/>
    <mergeCell ref="C2:C3"/>
    <mergeCell ref="D2:D3"/>
    <mergeCell ref="A41:A42"/>
    <mergeCell ref="B41:B42"/>
    <mergeCell ref="C41:C42"/>
    <mergeCell ref="D41:D42"/>
    <mergeCell ref="E41:E42"/>
    <mergeCell ref="F41:F42"/>
    <mergeCell ref="G41:G42"/>
    <mergeCell ref="H41:K41"/>
    <mergeCell ref="H2:K2"/>
    <mergeCell ref="O94:O95"/>
    <mergeCell ref="P94:P95"/>
    <mergeCell ref="B94:B95"/>
    <mergeCell ref="C94:C95"/>
    <mergeCell ref="D94:D95"/>
    <mergeCell ref="E94:E95"/>
    <mergeCell ref="F94:F95"/>
    <mergeCell ref="G94:G95"/>
    <mergeCell ref="H94:K94"/>
    <mergeCell ref="M94:M95"/>
    <mergeCell ref="N94:N95"/>
    <mergeCell ref="D105:D106"/>
    <mergeCell ref="E105:E106"/>
    <mergeCell ref="A173:B173"/>
    <mergeCell ref="A104:P104"/>
    <mergeCell ref="H105:K105"/>
    <mergeCell ref="M105:M106"/>
    <mergeCell ref="N105:N106"/>
    <mergeCell ref="P105:P106"/>
    <mergeCell ref="F105:F106"/>
    <mergeCell ref="G105:G106"/>
    <mergeCell ref="O105:O106"/>
    <mergeCell ref="N882:N883"/>
    <mergeCell ref="O882:O883"/>
    <mergeCell ref="P882:P883"/>
    <mergeCell ref="A1133:B1133"/>
    <mergeCell ref="A1:P1"/>
    <mergeCell ref="A946:A947"/>
    <mergeCell ref="B946:B947"/>
    <mergeCell ref="C946:C947"/>
    <mergeCell ref="D946:D947"/>
    <mergeCell ref="E946:E947"/>
    <mergeCell ref="F946:F947"/>
    <mergeCell ref="G946:G947"/>
    <mergeCell ref="H946:K946"/>
    <mergeCell ref="M946:M947"/>
    <mergeCell ref="N946:N947"/>
    <mergeCell ref="O946:O947"/>
    <mergeCell ref="P946:P947"/>
    <mergeCell ref="A921:P921"/>
    <mergeCell ref="A922:A923"/>
    <mergeCell ref="B922:B923"/>
    <mergeCell ref="B103:C103"/>
    <mergeCell ref="A105:A106"/>
    <mergeCell ref="B105:B106"/>
    <mergeCell ref="C105:C106"/>
    <mergeCell ref="C922:C923"/>
    <mergeCell ref="D922:D923"/>
    <mergeCell ref="E922:E923"/>
    <mergeCell ref="F922:F923"/>
    <mergeCell ref="G922:G923"/>
    <mergeCell ref="H922:K922"/>
    <mergeCell ref="M922:M923"/>
    <mergeCell ref="F882:F883"/>
    <mergeCell ref="G882:G883"/>
    <mergeCell ref="H882:K882"/>
    <mergeCell ref="M882:M883"/>
  </mergeCells>
  <pageMargins left="0.7" right="0.7" top="0.75" bottom="0.75" header="0.3" footer="0.3"/>
  <pageSetup paperSize="9" scale="49" fitToHeight="0" orientation="landscape" r:id="rId1"/>
  <headerFooter>
    <oddHeader>&amp;C&amp;"Arial Black,Regular"&amp;24MURANG'A COUNTY GOVERNMENT</oddHeader>
    <oddFooter>&amp;C&amp;P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F08CC-AF7B-4BD3-A84F-272689B5B2F1}">
  <sheetPr>
    <pageSetUpPr fitToPage="1"/>
  </sheetPr>
  <dimension ref="A1:M243"/>
  <sheetViews>
    <sheetView topLeftCell="F1" zoomScaleNormal="100" workbookViewId="0">
      <pane ySplit="2" topLeftCell="A235" activePane="bottomLeft" state="frozen"/>
      <selection pane="bottomLeft" activeCell="F8" sqref="F8"/>
    </sheetView>
  </sheetViews>
  <sheetFormatPr defaultColWidth="9.140625" defaultRowHeight="15.75" x14ac:dyDescent="0.25"/>
  <cols>
    <col min="1" max="1" width="5.85546875" style="331" bestFit="1" customWidth="1"/>
    <col min="2" max="2" width="12.85546875" style="331" bestFit="1" customWidth="1"/>
    <col min="3" max="3" width="32.42578125" style="286" customWidth="1"/>
    <col min="4" max="4" width="22.7109375" style="341" customWidth="1"/>
    <col min="5" max="5" width="12.42578125" style="331" customWidth="1"/>
    <col min="6" max="6" width="18.140625" style="331" bestFit="1" customWidth="1"/>
    <col min="7" max="7" width="51.42578125" style="286" customWidth="1"/>
    <col min="8" max="8" width="20.7109375" style="286" bestFit="1" customWidth="1"/>
    <col min="9" max="9" width="12.5703125" style="331" customWidth="1"/>
    <col min="10" max="10" width="20.140625" style="333" bestFit="1" customWidth="1"/>
    <col min="11" max="11" width="9.28515625" style="286" bestFit="1" customWidth="1"/>
    <col min="12" max="12" width="9.140625" style="286"/>
    <col min="13" max="13" width="14.42578125" style="286" bestFit="1" customWidth="1"/>
    <col min="14" max="16384" width="9.140625" style="286"/>
  </cols>
  <sheetData>
    <row r="1" spans="1:13" x14ac:dyDescent="0.25">
      <c r="A1" s="549" t="s">
        <v>2104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</row>
    <row r="2" spans="1:13" ht="47.25" x14ac:dyDescent="0.25">
      <c r="A2" s="287" t="s">
        <v>1239</v>
      </c>
      <c r="B2" s="287" t="s">
        <v>1750</v>
      </c>
      <c r="C2" s="287" t="s">
        <v>0</v>
      </c>
      <c r="D2" s="288" t="s">
        <v>1753</v>
      </c>
      <c r="E2" s="287" t="s">
        <v>1240</v>
      </c>
      <c r="F2" s="287" t="s">
        <v>1241</v>
      </c>
      <c r="G2" s="287" t="s">
        <v>1242</v>
      </c>
      <c r="H2" s="288" t="s">
        <v>1252</v>
      </c>
      <c r="I2" s="287" t="s">
        <v>1253</v>
      </c>
      <c r="J2" s="289" t="s">
        <v>1728</v>
      </c>
      <c r="K2" s="288" t="s">
        <v>7</v>
      </c>
    </row>
    <row r="3" spans="1:13" x14ac:dyDescent="0.25">
      <c r="A3" s="555" t="s">
        <v>1756</v>
      </c>
      <c r="B3" s="556"/>
      <c r="C3" s="556"/>
      <c r="D3" s="556"/>
      <c r="E3" s="556"/>
      <c r="F3" s="556"/>
      <c r="G3" s="556"/>
      <c r="H3" s="556"/>
      <c r="I3" s="556"/>
      <c r="J3" s="556"/>
      <c r="K3" s="557"/>
    </row>
    <row r="4" spans="1:13" x14ac:dyDescent="0.25">
      <c r="A4" s="291">
        <v>1</v>
      </c>
      <c r="B4" s="334">
        <v>45418</v>
      </c>
      <c r="C4" s="290" t="s">
        <v>1422</v>
      </c>
      <c r="D4" s="299">
        <v>1451</v>
      </c>
      <c r="E4" s="292" t="s">
        <v>1522</v>
      </c>
      <c r="F4" s="291" t="s">
        <v>1372</v>
      </c>
      <c r="G4" s="293" t="s">
        <v>1560</v>
      </c>
      <c r="H4" s="294">
        <v>1354220</v>
      </c>
      <c r="I4" s="291" t="s">
        <v>1328</v>
      </c>
      <c r="J4" s="294">
        <f t="shared" ref="J4:J30" si="0">H4</f>
        <v>1354220</v>
      </c>
      <c r="K4" s="295">
        <v>45444</v>
      </c>
      <c r="M4" s="296"/>
    </row>
    <row r="5" spans="1:13" ht="31.5" x14ac:dyDescent="0.25">
      <c r="A5" s="291">
        <v>2</v>
      </c>
      <c r="B5" s="334">
        <v>45443</v>
      </c>
      <c r="C5" s="293" t="s">
        <v>1420</v>
      </c>
      <c r="D5" s="299">
        <v>1439</v>
      </c>
      <c r="E5" s="292" t="s">
        <v>1522</v>
      </c>
      <c r="F5" s="291" t="s">
        <v>1372</v>
      </c>
      <c r="G5" s="293" t="s">
        <v>1583</v>
      </c>
      <c r="H5" s="294">
        <v>2938060</v>
      </c>
      <c r="I5" s="291" t="s">
        <v>1328</v>
      </c>
      <c r="J5" s="294">
        <f t="shared" si="0"/>
        <v>2938060</v>
      </c>
      <c r="K5" s="295">
        <v>45444</v>
      </c>
      <c r="M5" s="296"/>
    </row>
    <row r="6" spans="1:13" ht="31.5" x14ac:dyDescent="0.25">
      <c r="A6" s="291">
        <v>3</v>
      </c>
      <c r="B6" s="334">
        <v>45449</v>
      </c>
      <c r="C6" s="290" t="s">
        <v>1426</v>
      </c>
      <c r="D6" s="299">
        <v>1466</v>
      </c>
      <c r="E6" s="292" t="s">
        <v>1522</v>
      </c>
      <c r="F6" s="291" t="s">
        <v>1372</v>
      </c>
      <c r="G6" s="293" t="s">
        <v>1566</v>
      </c>
      <c r="H6" s="294">
        <v>2934475</v>
      </c>
      <c r="I6" s="291" t="s">
        <v>1328</v>
      </c>
      <c r="J6" s="294">
        <f t="shared" si="0"/>
        <v>2934475</v>
      </c>
      <c r="K6" s="295">
        <v>45444</v>
      </c>
      <c r="M6" s="296"/>
    </row>
    <row r="7" spans="1:13" ht="31.5" x14ac:dyDescent="0.25">
      <c r="A7" s="291">
        <v>4</v>
      </c>
      <c r="B7" s="334">
        <v>45450</v>
      </c>
      <c r="C7" s="290" t="s">
        <v>1446</v>
      </c>
      <c r="D7" s="299">
        <v>1465</v>
      </c>
      <c r="E7" s="292" t="s">
        <v>1522</v>
      </c>
      <c r="F7" s="291" t="s">
        <v>1372</v>
      </c>
      <c r="G7" s="293" t="s">
        <v>1588</v>
      </c>
      <c r="H7" s="294">
        <v>4140850</v>
      </c>
      <c r="I7" s="291" t="s">
        <v>1328</v>
      </c>
      <c r="J7" s="294">
        <f t="shared" si="0"/>
        <v>4140850</v>
      </c>
      <c r="K7" s="295">
        <v>45444</v>
      </c>
      <c r="M7" s="296"/>
    </row>
    <row r="8" spans="1:13" ht="31.5" x14ac:dyDescent="0.25">
      <c r="A8" s="291">
        <v>5</v>
      </c>
      <c r="B8" s="334">
        <v>45456</v>
      </c>
      <c r="C8" s="290" t="s">
        <v>1444</v>
      </c>
      <c r="D8" s="299">
        <v>1461</v>
      </c>
      <c r="E8" s="292" t="s">
        <v>1522</v>
      </c>
      <c r="F8" s="291" t="s">
        <v>1372</v>
      </c>
      <c r="G8" s="293" t="s">
        <v>1585</v>
      </c>
      <c r="H8" s="294">
        <v>4064765</v>
      </c>
      <c r="I8" s="291" t="s">
        <v>1328</v>
      </c>
      <c r="J8" s="294">
        <f t="shared" si="0"/>
        <v>4064765</v>
      </c>
      <c r="K8" s="295">
        <v>45444</v>
      </c>
      <c r="M8" s="296"/>
    </row>
    <row r="9" spans="1:13" ht="31.5" x14ac:dyDescent="0.25">
      <c r="A9" s="291">
        <v>6</v>
      </c>
      <c r="B9" s="334">
        <v>45456</v>
      </c>
      <c r="C9" s="290" t="s">
        <v>1442</v>
      </c>
      <c r="D9" s="299">
        <v>1406</v>
      </c>
      <c r="E9" s="292" t="s">
        <v>1522</v>
      </c>
      <c r="F9" s="291" t="s">
        <v>1372</v>
      </c>
      <c r="G9" s="293" t="s">
        <v>1582</v>
      </c>
      <c r="H9" s="294">
        <v>2967999.14</v>
      </c>
      <c r="I9" s="291" t="s">
        <v>1328</v>
      </c>
      <c r="J9" s="294">
        <f t="shared" si="0"/>
        <v>2967999.14</v>
      </c>
      <c r="K9" s="295">
        <v>45444</v>
      </c>
      <c r="M9" s="296"/>
    </row>
    <row r="10" spans="1:13" ht="31.5" x14ac:dyDescent="0.25">
      <c r="A10" s="291">
        <v>7</v>
      </c>
      <c r="B10" s="334">
        <v>45461</v>
      </c>
      <c r="C10" s="290" t="s">
        <v>1431</v>
      </c>
      <c r="D10" s="299">
        <v>1548</v>
      </c>
      <c r="E10" s="292" t="s">
        <v>1522</v>
      </c>
      <c r="F10" s="291" t="s">
        <v>1372</v>
      </c>
      <c r="G10" s="293" t="s">
        <v>1571</v>
      </c>
      <c r="H10" s="294">
        <v>2344244</v>
      </c>
      <c r="I10" s="291" t="s">
        <v>1328</v>
      </c>
      <c r="J10" s="294">
        <f t="shared" si="0"/>
        <v>2344244</v>
      </c>
      <c r="K10" s="295">
        <v>45444</v>
      </c>
      <c r="M10" s="296"/>
    </row>
    <row r="11" spans="1:13" ht="47.25" x14ac:dyDescent="0.25">
      <c r="A11" s="291">
        <v>8</v>
      </c>
      <c r="B11" s="334">
        <v>45461</v>
      </c>
      <c r="C11" s="290" t="s">
        <v>1428</v>
      </c>
      <c r="D11" s="299">
        <v>1523</v>
      </c>
      <c r="E11" s="292" t="s">
        <v>1522</v>
      </c>
      <c r="F11" s="291" t="s">
        <v>1372</v>
      </c>
      <c r="G11" s="293" t="s">
        <v>1568</v>
      </c>
      <c r="H11" s="294">
        <v>3596928</v>
      </c>
      <c r="I11" s="291" t="s">
        <v>1328</v>
      </c>
      <c r="J11" s="294">
        <f t="shared" si="0"/>
        <v>3596928</v>
      </c>
      <c r="K11" s="295">
        <v>45444</v>
      </c>
      <c r="M11" s="296"/>
    </row>
    <row r="12" spans="1:13" ht="31.5" x14ac:dyDescent="0.25">
      <c r="A12" s="291">
        <v>9</v>
      </c>
      <c r="B12" s="334">
        <v>45462</v>
      </c>
      <c r="C12" s="290" t="s">
        <v>1430</v>
      </c>
      <c r="D12" s="299">
        <v>1519</v>
      </c>
      <c r="E12" s="292" t="s">
        <v>1522</v>
      </c>
      <c r="F12" s="291" t="s">
        <v>1372</v>
      </c>
      <c r="G12" s="293" t="s">
        <v>1570</v>
      </c>
      <c r="H12" s="294">
        <v>3010925</v>
      </c>
      <c r="I12" s="291" t="s">
        <v>1328</v>
      </c>
      <c r="J12" s="294">
        <f t="shared" si="0"/>
        <v>3010925</v>
      </c>
      <c r="K12" s="295">
        <v>45444</v>
      </c>
      <c r="M12" s="296"/>
    </row>
    <row r="13" spans="1:13" ht="31.5" x14ac:dyDescent="0.25">
      <c r="A13" s="291">
        <v>10</v>
      </c>
      <c r="B13" s="334">
        <v>45462</v>
      </c>
      <c r="C13" s="290" t="s">
        <v>1436</v>
      </c>
      <c r="D13" s="299">
        <v>1551</v>
      </c>
      <c r="E13" s="292" t="s">
        <v>1522</v>
      </c>
      <c r="F13" s="291" t="s">
        <v>1372</v>
      </c>
      <c r="G13" s="293" t="s">
        <v>1576</v>
      </c>
      <c r="H13" s="294">
        <v>3045000</v>
      </c>
      <c r="I13" s="291" t="s">
        <v>1328</v>
      </c>
      <c r="J13" s="294">
        <f t="shared" si="0"/>
        <v>3045000</v>
      </c>
      <c r="K13" s="295">
        <v>45444</v>
      </c>
      <c r="M13" s="296"/>
    </row>
    <row r="14" spans="1:13" x14ac:dyDescent="0.25">
      <c r="A14" s="291">
        <v>11</v>
      </c>
      <c r="B14" s="334">
        <v>45463</v>
      </c>
      <c r="C14" s="290" t="s">
        <v>1418</v>
      </c>
      <c r="D14" s="299" t="s">
        <v>1505</v>
      </c>
      <c r="E14" s="292" t="s">
        <v>1522</v>
      </c>
      <c r="F14" s="291" t="s">
        <v>1372</v>
      </c>
      <c r="G14" s="293" t="s">
        <v>1562</v>
      </c>
      <c r="H14" s="294">
        <v>1464985</v>
      </c>
      <c r="I14" s="291" t="s">
        <v>1328</v>
      </c>
      <c r="J14" s="294">
        <f t="shared" si="0"/>
        <v>1464985</v>
      </c>
      <c r="K14" s="295">
        <v>45444</v>
      </c>
      <c r="M14" s="296"/>
    </row>
    <row r="15" spans="1:13" ht="31.5" x14ac:dyDescent="0.25">
      <c r="A15" s="291">
        <v>12</v>
      </c>
      <c r="B15" s="334">
        <v>45463</v>
      </c>
      <c r="C15" s="290" t="s">
        <v>1423</v>
      </c>
      <c r="D15" s="299">
        <v>1476</v>
      </c>
      <c r="E15" s="292" t="s">
        <v>1522</v>
      </c>
      <c r="F15" s="291" t="s">
        <v>1372</v>
      </c>
      <c r="G15" s="293" t="s">
        <v>1561</v>
      </c>
      <c r="H15" s="294">
        <v>1840500</v>
      </c>
      <c r="I15" s="291" t="s">
        <v>1328</v>
      </c>
      <c r="J15" s="294">
        <f t="shared" si="0"/>
        <v>1840500</v>
      </c>
      <c r="K15" s="295">
        <v>45444</v>
      </c>
      <c r="M15" s="296"/>
    </row>
    <row r="16" spans="1:13" ht="47.25" x14ac:dyDescent="0.25">
      <c r="A16" s="291">
        <v>13</v>
      </c>
      <c r="B16" s="334">
        <v>45467</v>
      </c>
      <c r="C16" s="290" t="s">
        <v>1432</v>
      </c>
      <c r="D16" s="299">
        <v>1492</v>
      </c>
      <c r="E16" s="292" t="s">
        <v>1522</v>
      </c>
      <c r="F16" s="291" t="s">
        <v>1372</v>
      </c>
      <c r="G16" s="293" t="s">
        <v>1572</v>
      </c>
      <c r="H16" s="294">
        <v>4733960</v>
      </c>
      <c r="I16" s="291" t="s">
        <v>1328</v>
      </c>
      <c r="J16" s="294">
        <f t="shared" si="0"/>
        <v>4733960</v>
      </c>
      <c r="K16" s="295">
        <v>45444</v>
      </c>
      <c r="M16" s="296"/>
    </row>
    <row r="17" spans="1:13" ht="31.5" x14ac:dyDescent="0.25">
      <c r="A17" s="291">
        <v>14</v>
      </c>
      <c r="B17" s="334">
        <v>45467</v>
      </c>
      <c r="C17" s="290" t="s">
        <v>1445</v>
      </c>
      <c r="D17" s="299">
        <v>1368</v>
      </c>
      <c r="E17" s="292" t="s">
        <v>1522</v>
      </c>
      <c r="F17" s="291" t="s">
        <v>1372</v>
      </c>
      <c r="G17" s="293" t="s">
        <v>1586</v>
      </c>
      <c r="H17" s="294">
        <v>2852160</v>
      </c>
      <c r="I17" s="291" t="s">
        <v>1328</v>
      </c>
      <c r="J17" s="294">
        <f t="shared" si="0"/>
        <v>2852160</v>
      </c>
      <c r="K17" s="295">
        <v>45444</v>
      </c>
      <c r="M17" s="296"/>
    </row>
    <row r="18" spans="1:13" ht="31.5" x14ac:dyDescent="0.25">
      <c r="A18" s="291">
        <v>15</v>
      </c>
      <c r="B18" s="334">
        <v>45468</v>
      </c>
      <c r="C18" s="290" t="s">
        <v>1427</v>
      </c>
      <c r="D18" s="299">
        <v>1558</v>
      </c>
      <c r="E18" s="292" t="s">
        <v>1522</v>
      </c>
      <c r="F18" s="291" t="s">
        <v>1372</v>
      </c>
      <c r="G18" s="293" t="s">
        <v>1567</v>
      </c>
      <c r="H18" s="294">
        <v>2067120</v>
      </c>
      <c r="I18" s="291" t="s">
        <v>1328</v>
      </c>
      <c r="J18" s="294">
        <f t="shared" si="0"/>
        <v>2067120</v>
      </c>
      <c r="K18" s="295">
        <v>45444</v>
      </c>
      <c r="M18" s="296"/>
    </row>
    <row r="19" spans="1:13" ht="47.25" x14ac:dyDescent="0.25">
      <c r="A19" s="291">
        <v>16</v>
      </c>
      <c r="B19" s="334">
        <v>45468</v>
      </c>
      <c r="C19" s="290" t="s">
        <v>1437</v>
      </c>
      <c r="D19" s="299">
        <v>1527</v>
      </c>
      <c r="E19" s="292" t="s">
        <v>1522</v>
      </c>
      <c r="F19" s="291" t="s">
        <v>1372</v>
      </c>
      <c r="G19" s="293" t="s">
        <v>1577</v>
      </c>
      <c r="H19" s="294">
        <v>2943463</v>
      </c>
      <c r="I19" s="291" t="s">
        <v>1328</v>
      </c>
      <c r="J19" s="294">
        <f t="shared" si="0"/>
        <v>2943463</v>
      </c>
      <c r="K19" s="295">
        <v>45444</v>
      </c>
      <c r="M19" s="296"/>
    </row>
    <row r="20" spans="1:13" ht="31.5" x14ac:dyDescent="0.25">
      <c r="A20" s="291">
        <v>17</v>
      </c>
      <c r="B20" s="334">
        <v>45470</v>
      </c>
      <c r="C20" s="290" t="s">
        <v>1440</v>
      </c>
      <c r="D20" s="299">
        <v>1530</v>
      </c>
      <c r="E20" s="292" t="s">
        <v>1522</v>
      </c>
      <c r="F20" s="291" t="s">
        <v>1372</v>
      </c>
      <c r="G20" s="293" t="s">
        <v>1580</v>
      </c>
      <c r="H20" s="294">
        <v>3518164</v>
      </c>
      <c r="I20" s="291" t="s">
        <v>1328</v>
      </c>
      <c r="J20" s="294">
        <f t="shared" si="0"/>
        <v>3518164</v>
      </c>
      <c r="K20" s="295">
        <v>45444</v>
      </c>
      <c r="M20" s="296"/>
    </row>
    <row r="21" spans="1:13" x14ac:dyDescent="0.25">
      <c r="A21" s="291">
        <v>18</v>
      </c>
      <c r="B21" s="334">
        <v>45471</v>
      </c>
      <c r="C21" s="290" t="s">
        <v>1424</v>
      </c>
      <c r="D21" s="299">
        <v>1539</v>
      </c>
      <c r="E21" s="292" t="s">
        <v>1522</v>
      </c>
      <c r="F21" s="291" t="s">
        <v>1372</v>
      </c>
      <c r="G21" s="293" t="s">
        <v>1564</v>
      </c>
      <c r="H21" s="294">
        <v>889720</v>
      </c>
      <c r="I21" s="291" t="s">
        <v>1328</v>
      </c>
      <c r="J21" s="294">
        <f t="shared" si="0"/>
        <v>889720</v>
      </c>
      <c r="K21" s="295">
        <v>45444</v>
      </c>
      <c r="M21" s="296"/>
    </row>
    <row r="22" spans="1:13" x14ac:dyDescent="0.25">
      <c r="A22" s="291">
        <v>19</v>
      </c>
      <c r="B22" s="334">
        <v>45450</v>
      </c>
      <c r="C22" s="290" t="s">
        <v>1421</v>
      </c>
      <c r="D22" s="299">
        <v>1367</v>
      </c>
      <c r="E22" s="292" t="s">
        <v>1522</v>
      </c>
      <c r="F22" s="291" t="s">
        <v>1372</v>
      </c>
      <c r="G22" s="293" t="s">
        <v>1559</v>
      </c>
      <c r="H22" s="294">
        <v>1480660</v>
      </c>
      <c r="I22" s="291" t="s">
        <v>1328</v>
      </c>
      <c r="J22" s="294">
        <f t="shared" si="0"/>
        <v>1480660</v>
      </c>
      <c r="K22" s="295">
        <v>45444</v>
      </c>
      <c r="M22" s="296"/>
    </row>
    <row r="23" spans="1:13" ht="31.5" x14ac:dyDescent="0.25">
      <c r="A23" s="291">
        <v>20</v>
      </c>
      <c r="B23" s="334">
        <v>45455</v>
      </c>
      <c r="C23" s="290" t="s">
        <v>1448</v>
      </c>
      <c r="D23" s="299">
        <v>1509</v>
      </c>
      <c r="E23" s="292" t="s">
        <v>1522</v>
      </c>
      <c r="F23" s="291" t="s">
        <v>1372</v>
      </c>
      <c r="G23" s="293" t="s">
        <v>1591</v>
      </c>
      <c r="H23" s="294">
        <v>4946669</v>
      </c>
      <c r="I23" s="291" t="s">
        <v>1328</v>
      </c>
      <c r="J23" s="294">
        <f t="shared" si="0"/>
        <v>4946669</v>
      </c>
      <c r="K23" s="295">
        <v>45444</v>
      </c>
      <c r="M23" s="296"/>
    </row>
    <row r="24" spans="1:13" ht="31.5" x14ac:dyDescent="0.25">
      <c r="A24" s="291">
        <v>21</v>
      </c>
      <c r="B24" s="334">
        <v>45457</v>
      </c>
      <c r="C24" s="290" t="s">
        <v>1438</v>
      </c>
      <c r="D24" s="299">
        <v>1513</v>
      </c>
      <c r="E24" s="292" t="s">
        <v>1522</v>
      </c>
      <c r="F24" s="291" t="s">
        <v>1372</v>
      </c>
      <c r="G24" s="293" t="s">
        <v>1578</v>
      </c>
      <c r="H24" s="294">
        <v>1799624</v>
      </c>
      <c r="I24" s="291" t="s">
        <v>1328</v>
      </c>
      <c r="J24" s="294">
        <f t="shared" si="0"/>
        <v>1799624</v>
      </c>
      <c r="K24" s="295">
        <v>45444</v>
      </c>
      <c r="M24" s="296"/>
    </row>
    <row r="25" spans="1:13" x14ac:dyDescent="0.25">
      <c r="A25" s="291">
        <v>22</v>
      </c>
      <c r="B25" s="334">
        <v>45462</v>
      </c>
      <c r="C25" s="290" t="s">
        <v>1425</v>
      </c>
      <c r="D25" s="299">
        <v>1450</v>
      </c>
      <c r="E25" s="292" t="s">
        <v>1522</v>
      </c>
      <c r="F25" s="291" t="s">
        <v>1372</v>
      </c>
      <c r="G25" s="293" t="s">
        <v>1565</v>
      </c>
      <c r="H25" s="294">
        <v>1459755</v>
      </c>
      <c r="I25" s="291" t="s">
        <v>1328</v>
      </c>
      <c r="J25" s="294">
        <f t="shared" si="0"/>
        <v>1459755</v>
      </c>
      <c r="K25" s="295">
        <v>45444</v>
      </c>
      <c r="M25" s="296"/>
    </row>
    <row r="26" spans="1:13" ht="31.5" x14ac:dyDescent="0.25">
      <c r="A26" s="291">
        <v>23</v>
      </c>
      <c r="B26" s="334">
        <v>45439</v>
      </c>
      <c r="C26" s="290" t="s">
        <v>1457</v>
      </c>
      <c r="D26" s="292" t="s">
        <v>1520</v>
      </c>
      <c r="E26" s="292" t="s">
        <v>1522</v>
      </c>
      <c r="F26" s="291" t="s">
        <v>1527</v>
      </c>
      <c r="G26" s="293" t="s">
        <v>1609</v>
      </c>
      <c r="H26" s="294">
        <v>4622020</v>
      </c>
      <c r="I26" s="291" t="s">
        <v>1328</v>
      </c>
      <c r="J26" s="294">
        <f t="shared" si="0"/>
        <v>4622020</v>
      </c>
      <c r="K26" s="295">
        <v>45444</v>
      </c>
      <c r="M26" s="296"/>
    </row>
    <row r="27" spans="1:13" x14ac:dyDescent="0.25">
      <c r="A27" s="291">
        <v>24</v>
      </c>
      <c r="B27" s="334">
        <v>45441</v>
      </c>
      <c r="C27" s="290" t="s">
        <v>1461</v>
      </c>
      <c r="D27" s="299">
        <v>39</v>
      </c>
      <c r="E27" s="292" t="s">
        <v>1522</v>
      </c>
      <c r="F27" s="291" t="s">
        <v>1527</v>
      </c>
      <c r="G27" s="293" t="s">
        <v>1615</v>
      </c>
      <c r="H27" s="294">
        <v>1046204</v>
      </c>
      <c r="I27" s="291" t="s">
        <v>1328</v>
      </c>
      <c r="J27" s="294">
        <f t="shared" si="0"/>
        <v>1046204</v>
      </c>
      <c r="K27" s="295">
        <v>45444</v>
      </c>
      <c r="M27" s="296"/>
    </row>
    <row r="28" spans="1:13" ht="31.5" x14ac:dyDescent="0.25">
      <c r="A28" s="291">
        <v>25</v>
      </c>
      <c r="B28" s="334">
        <v>45467</v>
      </c>
      <c r="C28" s="290" t="s">
        <v>1456</v>
      </c>
      <c r="D28" s="292" t="s">
        <v>1519</v>
      </c>
      <c r="E28" s="292" t="s">
        <v>1522</v>
      </c>
      <c r="F28" s="291" t="s">
        <v>1527</v>
      </c>
      <c r="G28" s="293" t="s">
        <v>1608</v>
      </c>
      <c r="H28" s="294">
        <v>3320700</v>
      </c>
      <c r="I28" s="291" t="s">
        <v>1328</v>
      </c>
      <c r="J28" s="294">
        <f t="shared" si="0"/>
        <v>3320700</v>
      </c>
      <c r="K28" s="295">
        <v>45444</v>
      </c>
      <c r="M28" s="296"/>
    </row>
    <row r="29" spans="1:13" ht="31.5" x14ac:dyDescent="0.25">
      <c r="A29" s="291">
        <v>26</v>
      </c>
      <c r="B29" s="334">
        <v>45467</v>
      </c>
      <c r="C29" s="290" t="s">
        <v>1441</v>
      </c>
      <c r="D29" s="299">
        <v>1549</v>
      </c>
      <c r="E29" s="292" t="s">
        <v>1522</v>
      </c>
      <c r="F29" s="291" t="s">
        <v>1527</v>
      </c>
      <c r="G29" s="293" t="s">
        <v>1610</v>
      </c>
      <c r="H29" s="294">
        <v>4956970</v>
      </c>
      <c r="I29" s="291" t="s">
        <v>1328</v>
      </c>
      <c r="J29" s="294">
        <f t="shared" si="0"/>
        <v>4956970</v>
      </c>
      <c r="K29" s="295">
        <v>45444</v>
      </c>
      <c r="M29" s="296"/>
    </row>
    <row r="30" spans="1:13" ht="31.5" x14ac:dyDescent="0.25">
      <c r="A30" s="291">
        <v>27</v>
      </c>
      <c r="B30" s="334">
        <v>45469</v>
      </c>
      <c r="C30" s="290" t="s">
        <v>1391</v>
      </c>
      <c r="D30" s="299">
        <v>61</v>
      </c>
      <c r="E30" s="292" t="s">
        <v>1522</v>
      </c>
      <c r="F30" s="291" t="s">
        <v>1527</v>
      </c>
      <c r="G30" s="293" t="s">
        <v>1614</v>
      </c>
      <c r="H30" s="294">
        <v>973124</v>
      </c>
      <c r="I30" s="291" t="s">
        <v>1328</v>
      </c>
      <c r="J30" s="294">
        <f t="shared" si="0"/>
        <v>973124</v>
      </c>
      <c r="K30" s="295">
        <v>45444</v>
      </c>
      <c r="M30" s="296"/>
    </row>
    <row r="31" spans="1:13" ht="31.5" x14ac:dyDescent="0.25">
      <c r="A31" s="291">
        <v>28</v>
      </c>
      <c r="B31" s="291" t="s">
        <v>1353</v>
      </c>
      <c r="C31" s="293" t="s">
        <v>1339</v>
      </c>
      <c r="D31" s="292" t="s">
        <v>1362</v>
      </c>
      <c r="E31" s="291" t="s">
        <v>1334</v>
      </c>
      <c r="F31" s="299" t="s">
        <v>1369</v>
      </c>
      <c r="G31" s="293" t="s">
        <v>1376</v>
      </c>
      <c r="H31" s="294">
        <v>11315000</v>
      </c>
      <c r="I31" s="291" t="s">
        <v>1328</v>
      </c>
      <c r="J31" s="294">
        <v>5000000</v>
      </c>
      <c r="K31" s="295">
        <v>45474</v>
      </c>
      <c r="M31" s="296"/>
    </row>
    <row r="32" spans="1:13" ht="31.5" x14ac:dyDescent="0.25">
      <c r="A32" s="291">
        <v>29</v>
      </c>
      <c r="B32" s="291" t="s">
        <v>1358</v>
      </c>
      <c r="C32" s="293" t="s">
        <v>1346</v>
      </c>
      <c r="D32" s="292" t="s">
        <v>1365</v>
      </c>
      <c r="E32" s="291" t="s">
        <v>1333</v>
      </c>
      <c r="F32" s="299" t="s">
        <v>1372</v>
      </c>
      <c r="G32" s="293" t="s">
        <v>1382</v>
      </c>
      <c r="H32" s="294">
        <v>2122800</v>
      </c>
      <c r="I32" s="291" t="s">
        <v>1328</v>
      </c>
      <c r="J32" s="294">
        <v>2122800</v>
      </c>
      <c r="K32" s="295">
        <v>45474</v>
      </c>
      <c r="M32" s="296"/>
    </row>
    <row r="33" spans="1:13" ht="31.5" x14ac:dyDescent="0.25">
      <c r="A33" s="291">
        <v>30</v>
      </c>
      <c r="B33" s="291" t="s">
        <v>1359</v>
      </c>
      <c r="C33" s="293" t="s">
        <v>1347</v>
      </c>
      <c r="D33" s="299">
        <v>1070</v>
      </c>
      <c r="E33" s="291" t="s">
        <v>1334</v>
      </c>
      <c r="F33" s="299" t="s">
        <v>1372</v>
      </c>
      <c r="G33" s="293" t="s">
        <v>1383</v>
      </c>
      <c r="H33" s="294">
        <v>3483480</v>
      </c>
      <c r="I33" s="291" t="s">
        <v>1328</v>
      </c>
      <c r="J33" s="294">
        <f t="shared" ref="J33:J79" si="1">H33</f>
        <v>3483480</v>
      </c>
      <c r="K33" s="295">
        <v>45474</v>
      </c>
      <c r="M33" s="296"/>
    </row>
    <row r="34" spans="1:13" x14ac:dyDescent="0.25">
      <c r="A34" s="291">
        <v>31</v>
      </c>
      <c r="B34" s="335">
        <v>44840</v>
      </c>
      <c r="C34" s="293" t="s">
        <v>1348</v>
      </c>
      <c r="D34" s="299">
        <v>231</v>
      </c>
      <c r="E34" s="291" t="s">
        <v>1334</v>
      </c>
      <c r="F34" s="299" t="s">
        <v>1372</v>
      </c>
      <c r="G34" s="293" t="s">
        <v>1749</v>
      </c>
      <c r="H34" s="294">
        <v>599923.5</v>
      </c>
      <c r="I34" s="291" t="s">
        <v>1328</v>
      </c>
      <c r="J34" s="294">
        <f t="shared" si="1"/>
        <v>599923.5</v>
      </c>
      <c r="K34" s="295">
        <v>45474</v>
      </c>
      <c r="M34" s="296"/>
    </row>
    <row r="35" spans="1:13" ht="31.5" x14ac:dyDescent="0.25">
      <c r="A35" s="291">
        <v>32</v>
      </c>
      <c r="B35" s="335">
        <v>44289</v>
      </c>
      <c r="C35" s="293" t="s">
        <v>1349</v>
      </c>
      <c r="D35" s="299"/>
      <c r="E35" s="291" t="s">
        <v>1333</v>
      </c>
      <c r="F35" s="299" t="s">
        <v>1372</v>
      </c>
      <c r="G35" s="293" t="s">
        <v>1384</v>
      </c>
      <c r="H35" s="294">
        <v>1376137</v>
      </c>
      <c r="I35" s="291" t="s">
        <v>1328</v>
      </c>
      <c r="J35" s="294">
        <f t="shared" si="1"/>
        <v>1376137</v>
      </c>
      <c r="K35" s="295">
        <v>45474</v>
      </c>
      <c r="M35" s="296"/>
    </row>
    <row r="36" spans="1:13" x14ac:dyDescent="0.25">
      <c r="A36" s="291">
        <v>33</v>
      </c>
      <c r="B36" s="335">
        <v>44501</v>
      </c>
      <c r="C36" s="293" t="s">
        <v>1352</v>
      </c>
      <c r="D36" s="292" t="s">
        <v>1367</v>
      </c>
      <c r="E36" s="291" t="s">
        <v>1333</v>
      </c>
      <c r="F36" s="299" t="s">
        <v>1375</v>
      </c>
      <c r="G36" s="293" t="s">
        <v>1387</v>
      </c>
      <c r="H36" s="294">
        <v>1430000</v>
      </c>
      <c r="I36" s="291" t="s">
        <v>1328</v>
      </c>
      <c r="J36" s="294">
        <f t="shared" si="1"/>
        <v>1430000</v>
      </c>
      <c r="K36" s="295">
        <v>45474</v>
      </c>
      <c r="M36" s="296"/>
    </row>
    <row r="37" spans="1:13" ht="31.5" x14ac:dyDescent="0.25">
      <c r="A37" s="291">
        <v>34</v>
      </c>
      <c r="B37" s="334">
        <v>45468</v>
      </c>
      <c r="C37" s="290" t="s">
        <v>1394</v>
      </c>
      <c r="D37" s="299">
        <v>2688</v>
      </c>
      <c r="E37" s="292" t="s">
        <v>1522</v>
      </c>
      <c r="F37" s="291" t="s">
        <v>1371</v>
      </c>
      <c r="G37" s="293" t="s">
        <v>1541</v>
      </c>
      <c r="H37" s="294">
        <v>10990000</v>
      </c>
      <c r="I37" s="291" t="s">
        <v>1328</v>
      </c>
      <c r="J37" s="294">
        <f t="shared" si="1"/>
        <v>10990000</v>
      </c>
      <c r="K37" s="295">
        <v>45474</v>
      </c>
      <c r="M37" s="296"/>
    </row>
    <row r="38" spans="1:13" ht="31.5" x14ac:dyDescent="0.25">
      <c r="A38" s="291">
        <v>35</v>
      </c>
      <c r="B38" s="334">
        <v>45462</v>
      </c>
      <c r="C38" s="290" t="s">
        <v>1419</v>
      </c>
      <c r="D38" s="299">
        <v>1478</v>
      </c>
      <c r="E38" s="292" t="s">
        <v>1522</v>
      </c>
      <c r="F38" s="291" t="s">
        <v>1372</v>
      </c>
      <c r="G38" s="293" t="s">
        <v>1563</v>
      </c>
      <c r="H38" s="294">
        <v>3545285</v>
      </c>
      <c r="I38" s="291" t="s">
        <v>1328</v>
      </c>
      <c r="J38" s="294">
        <f t="shared" si="1"/>
        <v>3545285</v>
      </c>
      <c r="K38" s="295">
        <v>45474</v>
      </c>
      <c r="M38" s="296"/>
    </row>
    <row r="39" spans="1:13" ht="31.5" x14ac:dyDescent="0.25">
      <c r="A39" s="291">
        <v>36</v>
      </c>
      <c r="B39" s="334">
        <v>45464</v>
      </c>
      <c r="C39" s="290" t="s">
        <v>1429</v>
      </c>
      <c r="D39" s="299">
        <v>1494</v>
      </c>
      <c r="E39" s="292" t="s">
        <v>1522</v>
      </c>
      <c r="F39" s="291" t="s">
        <v>1372</v>
      </c>
      <c r="G39" s="293" t="s">
        <v>1569</v>
      </c>
      <c r="H39" s="294">
        <v>3123400.92</v>
      </c>
      <c r="I39" s="291" t="s">
        <v>1328</v>
      </c>
      <c r="J39" s="294">
        <f t="shared" si="1"/>
        <v>3123400.92</v>
      </c>
      <c r="K39" s="295">
        <v>45474</v>
      </c>
      <c r="M39" s="296"/>
    </row>
    <row r="40" spans="1:13" ht="31.5" x14ac:dyDescent="0.25">
      <c r="A40" s="291">
        <v>37</v>
      </c>
      <c r="B40" s="334">
        <v>45468</v>
      </c>
      <c r="C40" s="293" t="s">
        <v>1420</v>
      </c>
      <c r="D40" s="299">
        <v>1408</v>
      </c>
      <c r="E40" s="292" t="s">
        <v>1522</v>
      </c>
      <c r="F40" s="291" t="s">
        <v>1372</v>
      </c>
      <c r="G40" s="293" t="s">
        <v>1589</v>
      </c>
      <c r="H40" s="294">
        <v>1872465</v>
      </c>
      <c r="I40" s="291" t="s">
        <v>1328</v>
      </c>
      <c r="J40" s="294">
        <f t="shared" si="1"/>
        <v>1872465</v>
      </c>
      <c r="K40" s="295">
        <v>45474</v>
      </c>
      <c r="M40" s="296"/>
    </row>
    <row r="41" spans="1:13" ht="31.5" x14ac:dyDescent="0.25">
      <c r="A41" s="291">
        <v>38</v>
      </c>
      <c r="B41" s="334">
        <v>45469</v>
      </c>
      <c r="C41" s="290" t="s">
        <v>1433</v>
      </c>
      <c r="D41" s="299">
        <v>1542</v>
      </c>
      <c r="E41" s="292" t="s">
        <v>1522</v>
      </c>
      <c r="F41" s="291" t="s">
        <v>1372</v>
      </c>
      <c r="G41" s="293" t="s">
        <v>1573</v>
      </c>
      <c r="H41" s="294">
        <v>2479268</v>
      </c>
      <c r="I41" s="291" t="s">
        <v>1328</v>
      </c>
      <c r="J41" s="294">
        <f t="shared" si="1"/>
        <v>2479268</v>
      </c>
      <c r="K41" s="295">
        <v>45474</v>
      </c>
      <c r="M41" s="296"/>
    </row>
    <row r="42" spans="1:13" ht="31.5" x14ac:dyDescent="0.25">
      <c r="A42" s="291">
        <v>39</v>
      </c>
      <c r="B42" s="334">
        <v>45469</v>
      </c>
      <c r="C42" s="290" t="s">
        <v>1441</v>
      </c>
      <c r="D42" s="299">
        <v>1479</v>
      </c>
      <c r="E42" s="292" t="s">
        <v>1522</v>
      </c>
      <c r="F42" s="291" t="s">
        <v>1372</v>
      </c>
      <c r="G42" s="293" t="s">
        <v>1581</v>
      </c>
      <c r="H42" s="294">
        <v>2984880</v>
      </c>
      <c r="I42" s="291" t="s">
        <v>1328</v>
      </c>
      <c r="J42" s="294">
        <f t="shared" si="1"/>
        <v>2984880</v>
      </c>
      <c r="K42" s="295">
        <v>45474</v>
      </c>
      <c r="M42" s="296"/>
    </row>
    <row r="43" spans="1:13" ht="31.5" x14ac:dyDescent="0.25">
      <c r="A43" s="291">
        <v>40</v>
      </c>
      <c r="B43" s="334">
        <v>45470</v>
      </c>
      <c r="C43" s="293" t="s">
        <v>1439</v>
      </c>
      <c r="D43" s="299">
        <v>9405</v>
      </c>
      <c r="E43" s="292" t="s">
        <v>1522</v>
      </c>
      <c r="F43" s="291" t="s">
        <v>1372</v>
      </c>
      <c r="G43" s="293" t="s">
        <v>1579</v>
      </c>
      <c r="H43" s="294">
        <v>4750780</v>
      </c>
      <c r="I43" s="291" t="s">
        <v>1328</v>
      </c>
      <c r="J43" s="294">
        <f t="shared" si="1"/>
        <v>4750780</v>
      </c>
      <c r="K43" s="295">
        <v>45474</v>
      </c>
      <c r="M43" s="296"/>
    </row>
    <row r="44" spans="1:13" ht="31.5" x14ac:dyDescent="0.25">
      <c r="A44" s="291">
        <v>41</v>
      </c>
      <c r="B44" s="334">
        <v>45457</v>
      </c>
      <c r="C44" s="290" t="s">
        <v>1443</v>
      </c>
      <c r="D44" s="299">
        <v>1407</v>
      </c>
      <c r="E44" s="292" t="s">
        <v>1522</v>
      </c>
      <c r="F44" s="291" t="s">
        <v>1372</v>
      </c>
      <c r="G44" s="293" t="s">
        <v>1584</v>
      </c>
      <c r="H44" s="294">
        <v>2802236</v>
      </c>
      <c r="I44" s="291" t="s">
        <v>1328</v>
      </c>
      <c r="J44" s="294">
        <f t="shared" si="1"/>
        <v>2802236</v>
      </c>
      <c r="K44" s="295">
        <v>45474</v>
      </c>
      <c r="M44" s="296"/>
    </row>
    <row r="45" spans="1:13" ht="31.5" x14ac:dyDescent="0.25">
      <c r="A45" s="291">
        <v>42</v>
      </c>
      <c r="B45" s="334">
        <v>45449</v>
      </c>
      <c r="C45" s="290" t="s">
        <v>1446</v>
      </c>
      <c r="D45" s="299">
        <v>1395</v>
      </c>
      <c r="E45" s="292" t="s">
        <v>1522</v>
      </c>
      <c r="F45" s="291" t="s">
        <v>1372</v>
      </c>
      <c r="G45" s="293" t="s">
        <v>1587</v>
      </c>
      <c r="H45" s="294">
        <v>3073933</v>
      </c>
      <c r="I45" s="291" t="s">
        <v>1328</v>
      </c>
      <c r="J45" s="294">
        <f t="shared" si="1"/>
        <v>3073933</v>
      </c>
      <c r="K45" s="295">
        <v>45474</v>
      </c>
      <c r="M45" s="296"/>
    </row>
    <row r="46" spans="1:13" ht="31.5" x14ac:dyDescent="0.25">
      <c r="A46" s="291">
        <v>43</v>
      </c>
      <c r="B46" s="334">
        <v>45457</v>
      </c>
      <c r="C46" s="290" t="s">
        <v>1435</v>
      </c>
      <c r="D46" s="299">
        <v>1525</v>
      </c>
      <c r="E46" s="292" t="s">
        <v>1522</v>
      </c>
      <c r="F46" s="291" t="s">
        <v>1372</v>
      </c>
      <c r="G46" s="293" t="s">
        <v>1575</v>
      </c>
      <c r="H46" s="294">
        <v>2716720</v>
      </c>
      <c r="I46" s="291" t="s">
        <v>1328</v>
      </c>
      <c r="J46" s="294">
        <f t="shared" si="1"/>
        <v>2716720</v>
      </c>
      <c r="K46" s="295">
        <v>45474</v>
      </c>
      <c r="M46" s="296"/>
    </row>
    <row r="47" spans="1:13" x14ac:dyDescent="0.25">
      <c r="A47" s="291">
        <v>44</v>
      </c>
      <c r="B47" s="334">
        <v>45462</v>
      </c>
      <c r="C47" s="290" t="s">
        <v>1419</v>
      </c>
      <c r="D47" s="299">
        <v>1532</v>
      </c>
      <c r="E47" s="292" t="s">
        <v>1522</v>
      </c>
      <c r="F47" s="291" t="s">
        <v>1372</v>
      </c>
      <c r="G47" s="293" t="s">
        <v>1557</v>
      </c>
      <c r="H47" s="294">
        <v>852760</v>
      </c>
      <c r="I47" s="291" t="s">
        <v>1328</v>
      </c>
      <c r="J47" s="294">
        <f t="shared" si="1"/>
        <v>852760</v>
      </c>
      <c r="K47" s="295">
        <v>45474</v>
      </c>
      <c r="M47" s="296"/>
    </row>
    <row r="48" spans="1:13" x14ac:dyDescent="0.25">
      <c r="A48" s="291">
        <v>45</v>
      </c>
      <c r="B48" s="334">
        <v>45463</v>
      </c>
      <c r="C48" s="290" t="s">
        <v>1418</v>
      </c>
      <c r="D48" s="299">
        <v>1376</v>
      </c>
      <c r="E48" s="292" t="s">
        <v>1522</v>
      </c>
      <c r="F48" s="291" t="s">
        <v>1372</v>
      </c>
      <c r="G48" s="293" t="s">
        <v>1556</v>
      </c>
      <c r="H48" s="294">
        <v>2362790</v>
      </c>
      <c r="I48" s="291" t="s">
        <v>1328</v>
      </c>
      <c r="J48" s="294">
        <f t="shared" si="1"/>
        <v>2362790</v>
      </c>
      <c r="K48" s="295">
        <v>45474</v>
      </c>
      <c r="M48" s="296"/>
    </row>
    <row r="49" spans="1:13" ht="31.5" x14ac:dyDescent="0.25">
      <c r="A49" s="291">
        <v>46</v>
      </c>
      <c r="B49" s="334">
        <v>45468</v>
      </c>
      <c r="C49" s="290" t="s">
        <v>1420</v>
      </c>
      <c r="D49" s="299">
        <v>1534</v>
      </c>
      <c r="E49" s="292" t="s">
        <v>1522</v>
      </c>
      <c r="F49" s="291" t="s">
        <v>1372</v>
      </c>
      <c r="G49" s="293" t="s">
        <v>1558</v>
      </c>
      <c r="H49" s="294">
        <v>1939140</v>
      </c>
      <c r="I49" s="291" t="s">
        <v>1328</v>
      </c>
      <c r="J49" s="294">
        <f t="shared" si="1"/>
        <v>1939140</v>
      </c>
      <c r="K49" s="295">
        <v>45474</v>
      </c>
      <c r="M49" s="296"/>
    </row>
    <row r="50" spans="1:13" ht="31.5" x14ac:dyDescent="0.25">
      <c r="A50" s="291">
        <v>47</v>
      </c>
      <c r="B50" s="334">
        <v>45470</v>
      </c>
      <c r="C50" s="290" t="s">
        <v>1434</v>
      </c>
      <c r="D50" s="299">
        <v>1529</v>
      </c>
      <c r="E50" s="292" t="s">
        <v>1522</v>
      </c>
      <c r="F50" s="291" t="s">
        <v>1372</v>
      </c>
      <c r="G50" s="293" t="s">
        <v>1574</v>
      </c>
      <c r="H50" s="294">
        <v>3168250</v>
      </c>
      <c r="I50" s="291" t="s">
        <v>1328</v>
      </c>
      <c r="J50" s="294">
        <f t="shared" si="1"/>
        <v>3168250</v>
      </c>
      <c r="K50" s="295">
        <v>45474</v>
      </c>
      <c r="M50" s="296"/>
    </row>
    <row r="51" spans="1:13" ht="31.5" x14ac:dyDescent="0.25">
      <c r="A51" s="291">
        <v>48</v>
      </c>
      <c r="B51" s="334">
        <v>45471</v>
      </c>
      <c r="C51" s="290" t="s">
        <v>1450</v>
      </c>
      <c r="D51" s="299">
        <v>1508</v>
      </c>
      <c r="E51" s="292" t="s">
        <v>1522</v>
      </c>
      <c r="F51" s="291" t="s">
        <v>1372</v>
      </c>
      <c r="G51" s="293" t="s">
        <v>1593</v>
      </c>
      <c r="H51" s="294">
        <v>2468480</v>
      </c>
      <c r="I51" s="291" t="s">
        <v>1328</v>
      </c>
      <c r="J51" s="294">
        <f t="shared" si="1"/>
        <v>2468480</v>
      </c>
      <c r="K51" s="295">
        <v>45474</v>
      </c>
      <c r="M51" s="296"/>
    </row>
    <row r="52" spans="1:13" ht="31.5" x14ac:dyDescent="0.25">
      <c r="A52" s="291">
        <v>49</v>
      </c>
      <c r="B52" s="334">
        <v>45471</v>
      </c>
      <c r="C52" s="290" t="s">
        <v>1449</v>
      </c>
      <c r="D52" s="299">
        <v>1510</v>
      </c>
      <c r="E52" s="292" t="s">
        <v>1522</v>
      </c>
      <c r="F52" s="291" t="s">
        <v>1372</v>
      </c>
      <c r="G52" s="293" t="s">
        <v>1592</v>
      </c>
      <c r="H52" s="294">
        <v>4564194</v>
      </c>
      <c r="I52" s="291" t="s">
        <v>1328</v>
      </c>
      <c r="J52" s="294">
        <f t="shared" si="1"/>
        <v>4564194</v>
      </c>
      <c r="K52" s="295">
        <v>45474</v>
      </c>
      <c r="M52" s="296"/>
    </row>
    <row r="53" spans="1:13" x14ac:dyDescent="0.25">
      <c r="A53" s="291">
        <v>50</v>
      </c>
      <c r="B53" s="334">
        <v>45457</v>
      </c>
      <c r="C53" s="293" t="s">
        <v>1455</v>
      </c>
      <c r="D53" s="299">
        <v>26</v>
      </c>
      <c r="E53" s="292" t="s">
        <v>1522</v>
      </c>
      <c r="F53" s="291" t="s">
        <v>1373</v>
      </c>
      <c r="G53" s="293" t="s">
        <v>1607</v>
      </c>
      <c r="H53" s="294">
        <v>13400000</v>
      </c>
      <c r="I53" s="291" t="s">
        <v>1328</v>
      </c>
      <c r="J53" s="294">
        <f t="shared" si="1"/>
        <v>13400000</v>
      </c>
      <c r="K53" s="295">
        <v>45474</v>
      </c>
      <c r="M53" s="296"/>
    </row>
    <row r="54" spans="1:13" ht="31.5" x14ac:dyDescent="0.25">
      <c r="A54" s="291">
        <v>51</v>
      </c>
      <c r="B54" s="334">
        <v>45470</v>
      </c>
      <c r="C54" s="290" t="s">
        <v>1463</v>
      </c>
      <c r="D54" s="299">
        <v>166</v>
      </c>
      <c r="E54" s="292" t="s">
        <v>1522</v>
      </c>
      <c r="F54" s="291" t="s">
        <v>1528</v>
      </c>
      <c r="G54" s="293" t="s">
        <v>1616</v>
      </c>
      <c r="H54" s="294">
        <v>4999890</v>
      </c>
      <c r="I54" s="291" t="s">
        <v>1328</v>
      </c>
      <c r="J54" s="294">
        <f t="shared" si="1"/>
        <v>4999890</v>
      </c>
      <c r="K54" s="295">
        <v>45474</v>
      </c>
      <c r="M54" s="296"/>
    </row>
    <row r="55" spans="1:13" x14ac:dyDescent="0.25">
      <c r="A55" s="291">
        <v>52</v>
      </c>
      <c r="B55" s="334">
        <v>45467</v>
      </c>
      <c r="C55" s="290" t="s">
        <v>1464</v>
      </c>
      <c r="D55" s="299">
        <v>179</v>
      </c>
      <c r="E55" s="292" t="s">
        <v>1522</v>
      </c>
      <c r="F55" s="291" t="s">
        <v>1528</v>
      </c>
      <c r="G55" s="293" t="s">
        <v>1618</v>
      </c>
      <c r="H55" s="294">
        <v>2499950</v>
      </c>
      <c r="I55" s="291" t="s">
        <v>1328</v>
      </c>
      <c r="J55" s="294">
        <f t="shared" si="1"/>
        <v>2499950</v>
      </c>
      <c r="K55" s="295">
        <v>45474</v>
      </c>
      <c r="M55" s="296"/>
    </row>
    <row r="56" spans="1:13" x14ac:dyDescent="0.25">
      <c r="A56" s="291">
        <v>53</v>
      </c>
      <c r="B56" s="334">
        <v>45467</v>
      </c>
      <c r="C56" s="290" t="s">
        <v>1465</v>
      </c>
      <c r="D56" s="299">
        <v>180</v>
      </c>
      <c r="E56" s="292" t="s">
        <v>1522</v>
      </c>
      <c r="F56" s="291" t="s">
        <v>1528</v>
      </c>
      <c r="G56" s="293" t="s">
        <v>1618</v>
      </c>
      <c r="H56" s="294">
        <v>2417650</v>
      </c>
      <c r="I56" s="291" t="s">
        <v>1328</v>
      </c>
      <c r="J56" s="294">
        <f t="shared" si="1"/>
        <v>2417650</v>
      </c>
      <c r="K56" s="295">
        <v>45474</v>
      </c>
      <c r="M56" s="296"/>
    </row>
    <row r="57" spans="1:13" ht="47.25" x14ac:dyDescent="0.25">
      <c r="A57" s="291">
        <v>54</v>
      </c>
      <c r="B57" s="291" t="s">
        <v>1734</v>
      </c>
      <c r="C57" s="293" t="s">
        <v>1275</v>
      </c>
      <c r="D57" s="299"/>
      <c r="E57" s="291" t="s">
        <v>1334</v>
      </c>
      <c r="F57" s="299" t="s">
        <v>1287</v>
      </c>
      <c r="G57" s="293" t="s">
        <v>1321</v>
      </c>
      <c r="H57" s="294">
        <v>6695695</v>
      </c>
      <c r="I57" s="291" t="s">
        <v>1328</v>
      </c>
      <c r="J57" s="294">
        <f t="shared" si="1"/>
        <v>6695695</v>
      </c>
      <c r="K57" s="295">
        <v>45505</v>
      </c>
      <c r="M57" s="296"/>
    </row>
    <row r="58" spans="1:13" ht="31.5" x14ac:dyDescent="0.25">
      <c r="A58" s="291">
        <v>55</v>
      </c>
      <c r="B58" s="291" t="s">
        <v>1652</v>
      </c>
      <c r="C58" s="293" t="s">
        <v>1427</v>
      </c>
      <c r="D58" s="299">
        <v>1490</v>
      </c>
      <c r="E58" s="291" t="s">
        <v>1522</v>
      </c>
      <c r="F58" s="291" t="s">
        <v>1372</v>
      </c>
      <c r="G58" s="293" t="s">
        <v>1699</v>
      </c>
      <c r="H58" s="294">
        <v>899080</v>
      </c>
      <c r="I58" s="291" t="s">
        <v>1328</v>
      </c>
      <c r="J58" s="294">
        <f t="shared" si="1"/>
        <v>899080</v>
      </c>
      <c r="K58" s="300">
        <v>45505</v>
      </c>
      <c r="M58" s="296"/>
    </row>
    <row r="59" spans="1:13" ht="31.5" x14ac:dyDescent="0.25">
      <c r="A59" s="291">
        <v>56</v>
      </c>
      <c r="B59" s="291" t="s">
        <v>1360</v>
      </c>
      <c r="C59" s="293" t="s">
        <v>1630</v>
      </c>
      <c r="D59" s="299">
        <v>1471</v>
      </c>
      <c r="E59" s="291" t="s">
        <v>1522</v>
      </c>
      <c r="F59" s="291" t="s">
        <v>1372</v>
      </c>
      <c r="G59" s="293" t="s">
        <v>1700</v>
      </c>
      <c r="H59" s="294">
        <v>2297140</v>
      </c>
      <c r="I59" s="291" t="s">
        <v>1328</v>
      </c>
      <c r="J59" s="294">
        <f t="shared" si="1"/>
        <v>2297140</v>
      </c>
      <c r="K59" s="300">
        <v>45505</v>
      </c>
      <c r="M59" s="296"/>
    </row>
    <row r="60" spans="1:13" x14ac:dyDescent="0.25">
      <c r="A60" s="291">
        <v>57</v>
      </c>
      <c r="B60" s="291" t="s">
        <v>1652</v>
      </c>
      <c r="C60" s="293" t="s">
        <v>1631</v>
      </c>
      <c r="D60" s="299" t="s">
        <v>1672</v>
      </c>
      <c r="E60" s="291" t="s">
        <v>1522</v>
      </c>
      <c r="F60" s="291" t="s">
        <v>1372</v>
      </c>
      <c r="G60" s="293" t="s">
        <v>1701</v>
      </c>
      <c r="H60" s="294">
        <v>2219090</v>
      </c>
      <c r="I60" s="291" t="s">
        <v>1328</v>
      </c>
      <c r="J60" s="294">
        <f t="shared" si="1"/>
        <v>2219090</v>
      </c>
      <c r="K60" s="300">
        <v>45505</v>
      </c>
      <c r="M60" s="296"/>
    </row>
    <row r="61" spans="1:13" ht="47.25" x14ac:dyDescent="0.25">
      <c r="A61" s="291">
        <v>58</v>
      </c>
      <c r="B61" s="291" t="s">
        <v>1734</v>
      </c>
      <c r="C61" s="293" t="s">
        <v>1277</v>
      </c>
      <c r="D61" s="299"/>
      <c r="E61" s="291" t="s">
        <v>1334</v>
      </c>
      <c r="F61" s="299" t="s">
        <v>1287</v>
      </c>
      <c r="G61" s="293" t="s">
        <v>1321</v>
      </c>
      <c r="H61" s="294">
        <v>8052919</v>
      </c>
      <c r="I61" s="291" t="s">
        <v>1328</v>
      </c>
      <c r="J61" s="294">
        <f t="shared" si="1"/>
        <v>8052919</v>
      </c>
      <c r="K61" s="295">
        <v>45536</v>
      </c>
      <c r="M61" s="296"/>
    </row>
    <row r="62" spans="1:13" ht="47.25" x14ac:dyDescent="0.25">
      <c r="A62" s="291">
        <v>59</v>
      </c>
      <c r="B62" s="291" t="s">
        <v>1734</v>
      </c>
      <c r="C62" s="293" t="s">
        <v>1272</v>
      </c>
      <c r="D62" s="299"/>
      <c r="E62" s="291" t="s">
        <v>1334</v>
      </c>
      <c r="F62" s="299" t="s">
        <v>1287</v>
      </c>
      <c r="G62" s="293" t="s">
        <v>1321</v>
      </c>
      <c r="H62" s="294">
        <v>7834429</v>
      </c>
      <c r="I62" s="291" t="s">
        <v>1328</v>
      </c>
      <c r="J62" s="294">
        <f>H62</f>
        <v>7834429</v>
      </c>
      <c r="K62" s="295">
        <v>45474</v>
      </c>
      <c r="M62" s="296"/>
    </row>
    <row r="63" spans="1:13" ht="31.5" x14ac:dyDescent="0.25">
      <c r="A63" s="291">
        <v>60</v>
      </c>
      <c r="B63" s="291" t="s">
        <v>1654</v>
      </c>
      <c r="C63" s="293" t="s">
        <v>1640</v>
      </c>
      <c r="D63" s="299">
        <v>65</v>
      </c>
      <c r="E63" s="291" t="s">
        <v>1522</v>
      </c>
      <c r="F63" s="291" t="s">
        <v>1726</v>
      </c>
      <c r="G63" s="293" t="s">
        <v>1715</v>
      </c>
      <c r="H63" s="294">
        <v>959320</v>
      </c>
      <c r="I63" s="291" t="s">
        <v>1328</v>
      </c>
      <c r="J63" s="294">
        <f t="shared" si="1"/>
        <v>959320</v>
      </c>
      <c r="K63" s="295">
        <v>45536</v>
      </c>
      <c r="M63" s="296"/>
    </row>
    <row r="64" spans="1:13" ht="31.5" x14ac:dyDescent="0.25">
      <c r="A64" s="291">
        <v>61</v>
      </c>
      <c r="B64" s="291" t="s">
        <v>1360</v>
      </c>
      <c r="C64" s="293" t="s">
        <v>1628</v>
      </c>
      <c r="D64" s="299">
        <v>1528</v>
      </c>
      <c r="E64" s="291" t="s">
        <v>1522</v>
      </c>
      <c r="F64" s="291" t="s">
        <v>1248</v>
      </c>
      <c r="G64" s="293" t="s">
        <v>1697</v>
      </c>
      <c r="H64" s="294">
        <v>1244590</v>
      </c>
      <c r="I64" s="291" t="s">
        <v>1328</v>
      </c>
      <c r="J64" s="294">
        <f t="shared" si="1"/>
        <v>1244590</v>
      </c>
      <c r="K64" s="295">
        <v>45536</v>
      </c>
      <c r="M64" s="296"/>
    </row>
    <row r="65" spans="1:13" ht="31.5" x14ac:dyDescent="0.25">
      <c r="A65" s="291">
        <v>62</v>
      </c>
      <c r="B65" s="335">
        <v>45453</v>
      </c>
      <c r="C65" s="293" t="s">
        <v>1641</v>
      </c>
      <c r="D65" s="299">
        <v>63</v>
      </c>
      <c r="E65" s="291" t="s">
        <v>1522</v>
      </c>
      <c r="F65" s="291" t="s">
        <v>1726</v>
      </c>
      <c r="G65" s="293" t="s">
        <v>1716</v>
      </c>
      <c r="H65" s="294">
        <v>927100</v>
      </c>
      <c r="I65" s="291" t="s">
        <v>1328</v>
      </c>
      <c r="J65" s="294">
        <f t="shared" si="1"/>
        <v>927100</v>
      </c>
      <c r="K65" s="295">
        <v>45566</v>
      </c>
      <c r="M65" s="296"/>
    </row>
    <row r="66" spans="1:13" ht="31.5" x14ac:dyDescent="0.25">
      <c r="A66" s="291">
        <v>63</v>
      </c>
      <c r="B66" s="291" t="s">
        <v>1654</v>
      </c>
      <c r="C66" s="293" t="s">
        <v>1633</v>
      </c>
      <c r="D66" s="299" t="s">
        <v>1675</v>
      </c>
      <c r="E66" s="291" t="s">
        <v>1522</v>
      </c>
      <c r="F66" s="291" t="s">
        <v>1372</v>
      </c>
      <c r="G66" s="293" t="s">
        <v>1704</v>
      </c>
      <c r="H66" s="294">
        <v>547230</v>
      </c>
      <c r="I66" s="291" t="s">
        <v>1328</v>
      </c>
      <c r="J66" s="294">
        <f t="shared" si="1"/>
        <v>547230</v>
      </c>
      <c r="K66" s="295">
        <v>45566</v>
      </c>
      <c r="M66" s="296"/>
    </row>
    <row r="67" spans="1:13" ht="47.25" x14ac:dyDescent="0.25">
      <c r="A67" s="291">
        <v>64</v>
      </c>
      <c r="B67" s="335">
        <v>45469</v>
      </c>
      <c r="C67" s="293" t="s">
        <v>1642</v>
      </c>
      <c r="D67" s="299">
        <v>186</v>
      </c>
      <c r="E67" s="291" t="s">
        <v>1522</v>
      </c>
      <c r="F67" s="291" t="s">
        <v>1726</v>
      </c>
      <c r="G67" s="293" t="s">
        <v>1717</v>
      </c>
      <c r="H67" s="294">
        <v>967904</v>
      </c>
      <c r="I67" s="291" t="s">
        <v>1328</v>
      </c>
      <c r="J67" s="294">
        <f t="shared" si="1"/>
        <v>967904</v>
      </c>
      <c r="K67" s="295">
        <v>45566</v>
      </c>
      <c r="M67" s="296"/>
    </row>
    <row r="68" spans="1:13" ht="31.5" x14ac:dyDescent="0.25">
      <c r="A68" s="291">
        <v>65</v>
      </c>
      <c r="B68" s="291" t="s">
        <v>1655</v>
      </c>
      <c r="C68" s="293" t="s">
        <v>1634</v>
      </c>
      <c r="D68" s="299">
        <v>367</v>
      </c>
      <c r="E68" s="291" t="s">
        <v>1522</v>
      </c>
      <c r="F68" s="291" t="s">
        <v>1372</v>
      </c>
      <c r="G68" s="293" t="s">
        <v>1705</v>
      </c>
      <c r="H68" s="294">
        <v>3190068</v>
      </c>
      <c r="I68" s="291" t="s">
        <v>1328</v>
      </c>
      <c r="J68" s="294">
        <f t="shared" si="1"/>
        <v>3190068</v>
      </c>
      <c r="K68" s="295">
        <v>45566</v>
      </c>
      <c r="M68" s="296"/>
    </row>
    <row r="69" spans="1:13" ht="47.25" x14ac:dyDescent="0.25">
      <c r="A69" s="291">
        <v>66</v>
      </c>
      <c r="B69" s="291" t="s">
        <v>1655</v>
      </c>
      <c r="C69" s="293" t="s">
        <v>1634</v>
      </c>
      <c r="D69" s="299">
        <v>365</v>
      </c>
      <c r="E69" s="291" t="s">
        <v>1522</v>
      </c>
      <c r="F69" s="291" t="s">
        <v>1372</v>
      </c>
      <c r="G69" s="293" t="s">
        <v>1706</v>
      </c>
      <c r="H69" s="294">
        <v>5728830</v>
      </c>
      <c r="I69" s="291" t="s">
        <v>1328</v>
      </c>
      <c r="J69" s="294">
        <f t="shared" si="1"/>
        <v>5728830</v>
      </c>
      <c r="K69" s="295">
        <v>45566</v>
      </c>
      <c r="M69" s="296"/>
    </row>
    <row r="70" spans="1:13" ht="31.5" x14ac:dyDescent="0.25">
      <c r="A70" s="291">
        <v>67</v>
      </c>
      <c r="B70" s="291" t="s">
        <v>1655</v>
      </c>
      <c r="C70" s="293" t="s">
        <v>1635</v>
      </c>
      <c r="D70" s="299">
        <v>105</v>
      </c>
      <c r="E70" s="291" t="s">
        <v>1522</v>
      </c>
      <c r="F70" s="291" t="s">
        <v>1372</v>
      </c>
      <c r="G70" s="293" t="s">
        <v>1707</v>
      </c>
      <c r="H70" s="294">
        <v>1928949.5</v>
      </c>
      <c r="I70" s="291" t="s">
        <v>1328</v>
      </c>
      <c r="J70" s="294">
        <f t="shared" si="1"/>
        <v>1928949.5</v>
      </c>
      <c r="K70" s="295">
        <v>45566</v>
      </c>
      <c r="M70" s="296"/>
    </row>
    <row r="71" spans="1:13" ht="31.5" x14ac:dyDescent="0.25">
      <c r="A71" s="291">
        <v>68</v>
      </c>
      <c r="B71" s="291" t="s">
        <v>1655</v>
      </c>
      <c r="C71" s="293" t="s">
        <v>1636</v>
      </c>
      <c r="D71" s="299" t="s">
        <v>1676</v>
      </c>
      <c r="E71" s="291" t="s">
        <v>1522</v>
      </c>
      <c r="F71" s="291" t="s">
        <v>1372</v>
      </c>
      <c r="G71" s="293" t="s">
        <v>1708</v>
      </c>
      <c r="H71" s="294">
        <v>1839222</v>
      </c>
      <c r="I71" s="291" t="s">
        <v>1328</v>
      </c>
      <c r="J71" s="294">
        <f t="shared" si="1"/>
        <v>1839222</v>
      </c>
      <c r="K71" s="295">
        <v>45566</v>
      </c>
      <c r="M71" s="296"/>
    </row>
    <row r="72" spans="1:13" ht="31.5" x14ac:dyDescent="0.25">
      <c r="A72" s="291">
        <v>69</v>
      </c>
      <c r="B72" s="291" t="s">
        <v>1661</v>
      </c>
      <c r="C72" s="293" t="s">
        <v>1643</v>
      </c>
      <c r="D72" s="299" t="s">
        <v>1682</v>
      </c>
      <c r="E72" s="291" t="s">
        <v>1522</v>
      </c>
      <c r="F72" s="291" t="s">
        <v>1726</v>
      </c>
      <c r="G72" s="293" t="s">
        <v>1718</v>
      </c>
      <c r="H72" s="294">
        <v>911470</v>
      </c>
      <c r="I72" s="291" t="s">
        <v>1328</v>
      </c>
      <c r="J72" s="294">
        <f t="shared" si="1"/>
        <v>911470</v>
      </c>
      <c r="K72" s="295">
        <v>45566</v>
      </c>
      <c r="M72" s="296"/>
    </row>
    <row r="73" spans="1:13" ht="31.5" x14ac:dyDescent="0.25">
      <c r="A73" s="291">
        <v>70</v>
      </c>
      <c r="B73" s="291" t="s">
        <v>1652</v>
      </c>
      <c r="C73" s="293" t="s">
        <v>1644</v>
      </c>
      <c r="D73" s="299">
        <v>101</v>
      </c>
      <c r="E73" s="291" t="s">
        <v>1522</v>
      </c>
      <c r="F73" s="291" t="s">
        <v>1726</v>
      </c>
      <c r="G73" s="293" t="s">
        <v>1719</v>
      </c>
      <c r="H73" s="294">
        <v>929044</v>
      </c>
      <c r="I73" s="291" t="s">
        <v>1328</v>
      </c>
      <c r="J73" s="294">
        <f t="shared" si="1"/>
        <v>929044</v>
      </c>
      <c r="K73" s="295">
        <v>45566</v>
      </c>
      <c r="M73" s="296"/>
    </row>
    <row r="74" spans="1:13" ht="31.5" x14ac:dyDescent="0.25">
      <c r="A74" s="291">
        <v>71</v>
      </c>
      <c r="B74" s="291" t="s">
        <v>1661</v>
      </c>
      <c r="C74" s="293" t="s">
        <v>1643</v>
      </c>
      <c r="D74" s="299" t="s">
        <v>1683</v>
      </c>
      <c r="E74" s="291" t="s">
        <v>1522</v>
      </c>
      <c r="F74" s="291" t="s">
        <v>1726</v>
      </c>
      <c r="G74" s="293" t="s">
        <v>1720</v>
      </c>
      <c r="H74" s="294">
        <v>922200</v>
      </c>
      <c r="I74" s="291" t="s">
        <v>1328</v>
      </c>
      <c r="J74" s="294">
        <f t="shared" si="1"/>
        <v>922200</v>
      </c>
      <c r="K74" s="295">
        <v>45566</v>
      </c>
      <c r="M74" s="296"/>
    </row>
    <row r="75" spans="1:13" x14ac:dyDescent="0.25">
      <c r="A75" s="291">
        <v>72</v>
      </c>
      <c r="B75" s="335" t="s">
        <v>1741</v>
      </c>
      <c r="C75" s="293" t="s">
        <v>1258</v>
      </c>
      <c r="D75" s="299">
        <v>78</v>
      </c>
      <c r="E75" s="291" t="s">
        <v>1333</v>
      </c>
      <c r="F75" s="299" t="s">
        <v>1283</v>
      </c>
      <c r="G75" s="293" t="s">
        <v>1307</v>
      </c>
      <c r="H75" s="294">
        <v>2000000</v>
      </c>
      <c r="I75" s="291" t="s">
        <v>1328</v>
      </c>
      <c r="J75" s="294">
        <f t="shared" si="1"/>
        <v>2000000</v>
      </c>
      <c r="K75" s="295">
        <v>45597</v>
      </c>
      <c r="M75" s="296"/>
    </row>
    <row r="76" spans="1:13" ht="31.5" x14ac:dyDescent="0.25">
      <c r="A76" s="291">
        <v>73</v>
      </c>
      <c r="B76" s="291" t="s">
        <v>1354</v>
      </c>
      <c r="C76" s="293" t="s">
        <v>1340</v>
      </c>
      <c r="D76" s="299"/>
      <c r="E76" s="291" t="s">
        <v>1334</v>
      </c>
      <c r="F76" s="299" t="s">
        <v>1369</v>
      </c>
      <c r="G76" s="293" t="s">
        <v>1377</v>
      </c>
      <c r="H76" s="294">
        <v>1750000</v>
      </c>
      <c r="I76" s="291" t="s">
        <v>1328</v>
      </c>
      <c r="J76" s="294">
        <f t="shared" si="1"/>
        <v>1750000</v>
      </c>
      <c r="K76" s="295">
        <v>45597</v>
      </c>
      <c r="M76" s="296"/>
    </row>
    <row r="77" spans="1:13" ht="31.5" x14ac:dyDescent="0.25">
      <c r="A77" s="291">
        <v>74</v>
      </c>
      <c r="B77" s="335">
        <v>44294</v>
      </c>
      <c r="C77" s="293" t="s">
        <v>1341</v>
      </c>
      <c r="D77" s="299"/>
      <c r="E77" s="291" t="s">
        <v>1334</v>
      </c>
      <c r="F77" s="299" t="s">
        <v>1369</v>
      </c>
      <c r="G77" s="293" t="s">
        <v>1378</v>
      </c>
      <c r="H77" s="294">
        <v>2240000</v>
      </c>
      <c r="I77" s="291" t="s">
        <v>1328</v>
      </c>
      <c r="J77" s="294">
        <f t="shared" si="1"/>
        <v>2240000</v>
      </c>
      <c r="K77" s="295">
        <v>45597</v>
      </c>
      <c r="M77" s="296"/>
    </row>
    <row r="78" spans="1:13" ht="31.5" x14ac:dyDescent="0.25">
      <c r="A78" s="291">
        <v>75</v>
      </c>
      <c r="B78" s="291" t="s">
        <v>1355</v>
      </c>
      <c r="C78" s="293" t="s">
        <v>1342</v>
      </c>
      <c r="D78" s="299">
        <v>1029</v>
      </c>
      <c r="E78" s="291" t="s">
        <v>1334</v>
      </c>
      <c r="F78" s="299" t="s">
        <v>1369</v>
      </c>
      <c r="G78" s="293" t="s">
        <v>1379</v>
      </c>
      <c r="H78" s="294">
        <v>1800000</v>
      </c>
      <c r="I78" s="291" t="s">
        <v>1328</v>
      </c>
      <c r="J78" s="294">
        <f t="shared" si="1"/>
        <v>1800000</v>
      </c>
      <c r="K78" s="295">
        <v>45597</v>
      </c>
      <c r="M78" s="296"/>
    </row>
    <row r="79" spans="1:13" ht="31.5" x14ac:dyDescent="0.25">
      <c r="A79" s="291">
        <v>76</v>
      </c>
      <c r="B79" s="291" t="s">
        <v>1356</v>
      </c>
      <c r="C79" s="293" t="s">
        <v>1343</v>
      </c>
      <c r="D79" s="292" t="s">
        <v>1363</v>
      </c>
      <c r="E79" s="291" t="s">
        <v>1334</v>
      </c>
      <c r="F79" s="299" t="s">
        <v>1369</v>
      </c>
      <c r="G79" s="293" t="s">
        <v>1376</v>
      </c>
      <c r="H79" s="294">
        <v>5000000</v>
      </c>
      <c r="I79" s="291" t="s">
        <v>1328</v>
      </c>
      <c r="J79" s="294">
        <f t="shared" si="1"/>
        <v>5000000</v>
      </c>
      <c r="K79" s="295">
        <v>45597</v>
      </c>
      <c r="M79" s="296"/>
    </row>
    <row r="80" spans="1:13" ht="31.5" x14ac:dyDescent="0.25">
      <c r="A80" s="291">
        <v>77</v>
      </c>
      <c r="B80" s="291" t="s">
        <v>1353</v>
      </c>
      <c r="C80" s="293" t="s">
        <v>1339</v>
      </c>
      <c r="D80" s="292" t="s">
        <v>1362</v>
      </c>
      <c r="E80" s="291" t="s">
        <v>1334</v>
      </c>
      <c r="F80" s="299" t="s">
        <v>1369</v>
      </c>
      <c r="G80" s="293" t="s">
        <v>1376</v>
      </c>
      <c r="H80" s="294">
        <v>11315000</v>
      </c>
      <c r="I80" s="291" t="s">
        <v>1328</v>
      </c>
      <c r="J80" s="294">
        <v>6315000</v>
      </c>
      <c r="K80" s="295">
        <v>45597</v>
      </c>
      <c r="M80" s="296"/>
    </row>
    <row r="81" spans="1:13" x14ac:dyDescent="0.25">
      <c r="A81" s="291">
        <v>78</v>
      </c>
      <c r="B81" s="335">
        <v>44835</v>
      </c>
      <c r="C81" s="293" t="s">
        <v>1345</v>
      </c>
      <c r="D81" s="292" t="s">
        <v>1364</v>
      </c>
      <c r="E81" s="291" t="s">
        <v>1334</v>
      </c>
      <c r="F81" s="299" t="s">
        <v>1371</v>
      </c>
      <c r="G81" s="293" t="s">
        <v>1381</v>
      </c>
      <c r="H81" s="294">
        <v>1700000</v>
      </c>
      <c r="I81" s="291" t="s">
        <v>1328</v>
      </c>
      <c r="J81" s="294">
        <v>1700000</v>
      </c>
      <c r="K81" s="295">
        <v>45597</v>
      </c>
      <c r="M81" s="296"/>
    </row>
    <row r="82" spans="1:13" ht="31.5" x14ac:dyDescent="0.25">
      <c r="A82" s="291">
        <v>79</v>
      </c>
      <c r="B82" s="291" t="s">
        <v>1654</v>
      </c>
      <c r="C82" s="293" t="s">
        <v>1637</v>
      </c>
      <c r="D82" s="299">
        <v>346</v>
      </c>
      <c r="E82" s="291" t="s">
        <v>1522</v>
      </c>
      <c r="F82" s="291" t="s">
        <v>1372</v>
      </c>
      <c r="G82" s="293" t="s">
        <v>1709</v>
      </c>
      <c r="H82" s="294">
        <v>1069530</v>
      </c>
      <c r="I82" s="291" t="s">
        <v>1328</v>
      </c>
      <c r="J82" s="294">
        <f>H82</f>
        <v>1069530</v>
      </c>
      <c r="K82" s="295">
        <v>45627</v>
      </c>
      <c r="M82" s="296"/>
    </row>
    <row r="83" spans="1:13" ht="31.5" x14ac:dyDescent="0.25">
      <c r="A83" s="291">
        <v>80</v>
      </c>
      <c r="B83" s="291" t="s">
        <v>1656</v>
      </c>
      <c r="C83" s="293" t="s">
        <v>1638</v>
      </c>
      <c r="D83" s="299" t="s">
        <v>1677</v>
      </c>
      <c r="E83" s="291" t="s">
        <v>1334</v>
      </c>
      <c r="F83" s="291" t="s">
        <v>1372</v>
      </c>
      <c r="G83" s="293" t="s">
        <v>1710</v>
      </c>
      <c r="H83" s="294">
        <v>2289840</v>
      </c>
      <c r="I83" s="291" t="s">
        <v>1328</v>
      </c>
      <c r="J83" s="294">
        <f>H83</f>
        <v>2289840</v>
      </c>
      <c r="K83" s="295">
        <v>45627</v>
      </c>
      <c r="M83" s="296"/>
    </row>
    <row r="84" spans="1:13" x14ac:dyDescent="0.25">
      <c r="A84" s="291">
        <v>81</v>
      </c>
      <c r="B84" s="335">
        <v>45327</v>
      </c>
      <c r="C84" s="293" t="s">
        <v>1629</v>
      </c>
      <c r="D84" s="292" t="s">
        <v>1671</v>
      </c>
      <c r="E84" s="291" t="s">
        <v>1522</v>
      </c>
      <c r="F84" s="291" t="s">
        <v>1285</v>
      </c>
      <c r="G84" s="293" t="s">
        <v>1698</v>
      </c>
      <c r="H84" s="294">
        <v>10580000</v>
      </c>
      <c r="I84" s="291" t="s">
        <v>1328</v>
      </c>
      <c r="J84" s="294">
        <f>H84</f>
        <v>10580000</v>
      </c>
      <c r="K84" s="295">
        <v>45627</v>
      </c>
      <c r="M84" s="296"/>
    </row>
    <row r="85" spans="1:13" x14ac:dyDescent="0.25">
      <c r="A85" s="303"/>
      <c r="B85" s="327"/>
      <c r="C85" s="301"/>
      <c r="D85" s="302"/>
      <c r="E85" s="303"/>
      <c r="F85" s="303"/>
      <c r="G85" s="304"/>
      <c r="H85" s="305">
        <f t="shared" ref="H85" si="2">SUM(H4:H84)</f>
        <v>260491327.06</v>
      </c>
      <c r="I85" s="305">
        <f t="shared" ref="I85" si="3">SUM(I4:I84)</f>
        <v>0</v>
      </c>
      <c r="J85" s="305">
        <f t="shared" ref="J85" si="4">SUM(J4:J84)</f>
        <v>249176327.06</v>
      </c>
      <c r="K85" s="306"/>
      <c r="M85" s="296"/>
    </row>
    <row r="86" spans="1:13" x14ac:dyDescent="0.25">
      <c r="A86" s="336"/>
      <c r="B86" s="337"/>
      <c r="C86" s="307"/>
      <c r="D86" s="292"/>
      <c r="E86" s="291"/>
      <c r="F86" s="291"/>
      <c r="G86" s="293"/>
      <c r="H86" s="308"/>
      <c r="I86" s="309"/>
      <c r="J86" s="308"/>
      <c r="K86" s="295"/>
      <c r="M86" s="296"/>
    </row>
    <row r="87" spans="1:13" x14ac:dyDescent="0.25">
      <c r="A87" s="555" t="s">
        <v>1759</v>
      </c>
      <c r="B87" s="556"/>
      <c r="C87" s="556"/>
      <c r="D87" s="556"/>
      <c r="E87" s="556"/>
      <c r="F87" s="556"/>
      <c r="G87" s="556"/>
      <c r="H87" s="556"/>
      <c r="I87" s="556"/>
      <c r="J87" s="556"/>
      <c r="K87" s="557"/>
      <c r="M87" s="296"/>
    </row>
    <row r="88" spans="1:13" x14ac:dyDescent="0.25">
      <c r="A88" s="291">
        <v>1</v>
      </c>
      <c r="B88" s="334">
        <v>45078</v>
      </c>
      <c r="C88" s="290" t="s">
        <v>1411</v>
      </c>
      <c r="D88" s="292" t="s">
        <v>1499</v>
      </c>
      <c r="E88" s="292" t="s">
        <v>1522</v>
      </c>
      <c r="F88" s="291" t="s">
        <v>1371</v>
      </c>
      <c r="G88" s="293" t="s">
        <v>1551</v>
      </c>
      <c r="H88" s="294">
        <v>5656185</v>
      </c>
      <c r="I88" s="291" t="s">
        <v>1254</v>
      </c>
      <c r="J88" s="294">
        <f t="shared" ref="J88:J118" si="5">H88</f>
        <v>5656185</v>
      </c>
      <c r="K88" s="295">
        <v>45444</v>
      </c>
      <c r="M88" s="296"/>
    </row>
    <row r="89" spans="1:13" x14ac:dyDescent="0.25">
      <c r="A89" s="291">
        <v>2</v>
      </c>
      <c r="B89" s="334">
        <v>45378</v>
      </c>
      <c r="C89" s="290" t="s">
        <v>1447</v>
      </c>
      <c r="D89" s="299">
        <v>1425</v>
      </c>
      <c r="E89" s="292" t="s">
        <v>1522</v>
      </c>
      <c r="F89" s="291" t="s">
        <v>1372</v>
      </c>
      <c r="G89" s="293" t="s">
        <v>1590</v>
      </c>
      <c r="H89" s="294">
        <v>152052.79999999999</v>
      </c>
      <c r="I89" s="291" t="s">
        <v>1254</v>
      </c>
      <c r="J89" s="294">
        <f t="shared" si="5"/>
        <v>152052.79999999999</v>
      </c>
      <c r="K89" s="295">
        <v>45444</v>
      </c>
      <c r="M89" s="296"/>
    </row>
    <row r="90" spans="1:13" x14ac:dyDescent="0.25">
      <c r="A90" s="291">
        <v>3</v>
      </c>
      <c r="B90" s="334">
        <v>45379</v>
      </c>
      <c r="C90" s="290" t="s">
        <v>1388</v>
      </c>
      <c r="D90" s="299">
        <v>1424</v>
      </c>
      <c r="E90" s="292" t="s">
        <v>1522</v>
      </c>
      <c r="F90" s="291" t="s">
        <v>1372</v>
      </c>
      <c r="G90" s="293" t="s">
        <v>1529</v>
      </c>
      <c r="H90" s="294">
        <v>38976</v>
      </c>
      <c r="I90" s="291" t="s">
        <v>1254</v>
      </c>
      <c r="J90" s="294">
        <f t="shared" si="5"/>
        <v>38976</v>
      </c>
      <c r="K90" s="295">
        <v>45444</v>
      </c>
      <c r="M90" s="296"/>
    </row>
    <row r="91" spans="1:13" x14ac:dyDescent="0.25">
      <c r="A91" s="291">
        <v>4</v>
      </c>
      <c r="B91" s="334">
        <v>45418</v>
      </c>
      <c r="C91" s="293" t="s">
        <v>1451</v>
      </c>
      <c r="D91" s="299">
        <v>25</v>
      </c>
      <c r="E91" s="292" t="s">
        <v>1522</v>
      </c>
      <c r="F91" s="291" t="s">
        <v>1525</v>
      </c>
      <c r="G91" s="293" t="s">
        <v>1590</v>
      </c>
      <c r="H91" s="294">
        <v>163560</v>
      </c>
      <c r="I91" s="291" t="s">
        <v>1254</v>
      </c>
      <c r="J91" s="294">
        <f t="shared" si="5"/>
        <v>163560</v>
      </c>
      <c r="K91" s="295">
        <v>45444</v>
      </c>
      <c r="M91" s="296"/>
    </row>
    <row r="92" spans="1:13" x14ac:dyDescent="0.25">
      <c r="A92" s="291">
        <v>5</v>
      </c>
      <c r="B92" s="334">
        <v>45440</v>
      </c>
      <c r="C92" s="293" t="s">
        <v>1396</v>
      </c>
      <c r="D92" s="299">
        <v>23</v>
      </c>
      <c r="E92" s="292" t="s">
        <v>1522</v>
      </c>
      <c r="F92" s="291" t="s">
        <v>1525</v>
      </c>
      <c r="G92" s="293" t="s">
        <v>1594</v>
      </c>
      <c r="H92" s="294">
        <v>33060</v>
      </c>
      <c r="I92" s="291" t="s">
        <v>1254</v>
      </c>
      <c r="J92" s="294">
        <f t="shared" si="5"/>
        <v>33060</v>
      </c>
      <c r="K92" s="295">
        <v>45444</v>
      </c>
      <c r="M92" s="296"/>
    </row>
    <row r="93" spans="1:13" ht="31.5" x14ac:dyDescent="0.25">
      <c r="A93" s="291">
        <v>6</v>
      </c>
      <c r="B93" s="291" t="s">
        <v>1360</v>
      </c>
      <c r="C93" s="293" t="s">
        <v>1350</v>
      </c>
      <c r="D93" s="292" t="s">
        <v>1366</v>
      </c>
      <c r="E93" s="291" t="s">
        <v>1334</v>
      </c>
      <c r="F93" s="299" t="s">
        <v>1373</v>
      </c>
      <c r="G93" s="293" t="s">
        <v>1385</v>
      </c>
      <c r="H93" s="294">
        <v>3166800</v>
      </c>
      <c r="I93" s="291" t="s">
        <v>1254</v>
      </c>
      <c r="J93" s="294">
        <f t="shared" si="5"/>
        <v>3166800</v>
      </c>
      <c r="K93" s="295">
        <v>45474</v>
      </c>
      <c r="M93" s="296"/>
    </row>
    <row r="94" spans="1:13" x14ac:dyDescent="0.25">
      <c r="A94" s="291">
        <v>7</v>
      </c>
      <c r="B94" s="334">
        <v>45315</v>
      </c>
      <c r="C94" s="290" t="s">
        <v>1459</v>
      </c>
      <c r="D94" s="292">
        <v>12</v>
      </c>
      <c r="E94" s="292" t="s">
        <v>1522</v>
      </c>
      <c r="F94" s="291" t="s">
        <v>1527</v>
      </c>
      <c r="G94" s="293" t="s">
        <v>1612</v>
      </c>
      <c r="H94" s="294">
        <v>293364</v>
      </c>
      <c r="I94" s="291" t="s">
        <v>1254</v>
      </c>
      <c r="J94" s="294">
        <f t="shared" si="5"/>
        <v>293364</v>
      </c>
      <c r="K94" s="295">
        <v>45474</v>
      </c>
      <c r="M94" s="296"/>
    </row>
    <row r="95" spans="1:13" x14ac:dyDescent="0.25">
      <c r="A95" s="291">
        <v>8</v>
      </c>
      <c r="B95" s="334">
        <v>45378</v>
      </c>
      <c r="C95" s="290" t="s">
        <v>1458</v>
      </c>
      <c r="D95" s="292" t="s">
        <v>1521</v>
      </c>
      <c r="E95" s="292" t="s">
        <v>1522</v>
      </c>
      <c r="F95" s="291" t="s">
        <v>1527</v>
      </c>
      <c r="G95" s="293" t="s">
        <v>1611</v>
      </c>
      <c r="H95" s="294">
        <v>210000</v>
      </c>
      <c r="I95" s="291" t="s">
        <v>1254</v>
      </c>
      <c r="J95" s="294">
        <f t="shared" si="5"/>
        <v>210000</v>
      </c>
      <c r="K95" s="295">
        <v>45474</v>
      </c>
      <c r="M95" s="296"/>
    </row>
    <row r="96" spans="1:13" x14ac:dyDescent="0.25">
      <c r="A96" s="291">
        <v>9</v>
      </c>
      <c r="B96" s="334">
        <v>45469</v>
      </c>
      <c r="C96" s="290" t="s">
        <v>1388</v>
      </c>
      <c r="D96" s="299">
        <v>51</v>
      </c>
      <c r="E96" s="292" t="s">
        <v>1522</v>
      </c>
      <c r="F96" s="291" t="s">
        <v>1527</v>
      </c>
      <c r="G96" s="293" t="s">
        <v>1612</v>
      </c>
      <c r="H96" s="294">
        <v>118320</v>
      </c>
      <c r="I96" s="291" t="s">
        <v>1254</v>
      </c>
      <c r="J96" s="294">
        <f t="shared" si="5"/>
        <v>118320</v>
      </c>
      <c r="K96" s="295">
        <v>45474</v>
      </c>
      <c r="M96" s="296"/>
    </row>
    <row r="97" spans="1:13" x14ac:dyDescent="0.25">
      <c r="A97" s="291">
        <v>10</v>
      </c>
      <c r="B97" s="334">
        <v>45454</v>
      </c>
      <c r="C97" s="290" t="s">
        <v>1460</v>
      </c>
      <c r="D97" s="292">
        <v>60</v>
      </c>
      <c r="E97" s="292" t="s">
        <v>1522</v>
      </c>
      <c r="F97" s="291" t="s">
        <v>1527</v>
      </c>
      <c r="G97" s="293" t="s">
        <v>1613</v>
      </c>
      <c r="H97" s="294">
        <v>225000</v>
      </c>
      <c r="I97" s="291" t="s">
        <v>1254</v>
      </c>
      <c r="J97" s="294">
        <f t="shared" si="5"/>
        <v>225000</v>
      </c>
      <c r="K97" s="295">
        <v>45474</v>
      </c>
      <c r="M97" s="296"/>
    </row>
    <row r="98" spans="1:13" ht="31.5" x14ac:dyDescent="0.25">
      <c r="A98" s="291">
        <v>11</v>
      </c>
      <c r="B98" s="334">
        <v>45453</v>
      </c>
      <c r="C98" s="290" t="s">
        <v>1390</v>
      </c>
      <c r="D98" s="299" t="s">
        <v>1466</v>
      </c>
      <c r="E98" s="292" t="s">
        <v>1522</v>
      </c>
      <c r="F98" s="291" t="s">
        <v>1523</v>
      </c>
      <c r="G98" s="293" t="s">
        <v>1533</v>
      </c>
      <c r="H98" s="294">
        <v>775788</v>
      </c>
      <c r="I98" s="291" t="s">
        <v>1254</v>
      </c>
      <c r="J98" s="294">
        <f t="shared" si="5"/>
        <v>775788</v>
      </c>
      <c r="K98" s="295">
        <v>45474</v>
      </c>
      <c r="M98" s="296"/>
    </row>
    <row r="99" spans="1:13" ht="31.5" x14ac:dyDescent="0.25">
      <c r="A99" s="291">
        <v>12</v>
      </c>
      <c r="B99" s="334">
        <v>45473</v>
      </c>
      <c r="C99" s="290" t="s">
        <v>1390</v>
      </c>
      <c r="D99" s="299" t="s">
        <v>1466</v>
      </c>
      <c r="E99" s="292" t="s">
        <v>1522</v>
      </c>
      <c r="F99" s="291" t="s">
        <v>1523</v>
      </c>
      <c r="G99" s="293" t="s">
        <v>1532</v>
      </c>
      <c r="H99" s="294">
        <v>1848000</v>
      </c>
      <c r="I99" s="291" t="s">
        <v>1254</v>
      </c>
      <c r="J99" s="294">
        <f t="shared" si="5"/>
        <v>1848000</v>
      </c>
      <c r="K99" s="295">
        <v>45474</v>
      </c>
      <c r="M99" s="296"/>
    </row>
    <row r="100" spans="1:13" x14ac:dyDescent="0.25">
      <c r="A100" s="291">
        <v>13</v>
      </c>
      <c r="B100" s="334">
        <v>44965</v>
      </c>
      <c r="C100" s="290" t="s">
        <v>1398</v>
      </c>
      <c r="D100" s="292" t="s">
        <v>1474</v>
      </c>
      <c r="E100" s="292" t="s">
        <v>1522</v>
      </c>
      <c r="F100" s="291" t="s">
        <v>1371</v>
      </c>
      <c r="G100" s="293" t="s">
        <v>1545</v>
      </c>
      <c r="H100" s="294">
        <v>1166920</v>
      </c>
      <c r="I100" s="291" t="s">
        <v>1254</v>
      </c>
      <c r="J100" s="294">
        <f t="shared" si="5"/>
        <v>1166920</v>
      </c>
      <c r="K100" s="295">
        <v>45474</v>
      </c>
      <c r="M100" s="296"/>
    </row>
    <row r="101" spans="1:13" x14ac:dyDescent="0.25">
      <c r="A101" s="291">
        <v>14</v>
      </c>
      <c r="B101" s="334">
        <v>44995</v>
      </c>
      <c r="C101" s="290" t="s">
        <v>1399</v>
      </c>
      <c r="D101" s="292" t="s">
        <v>1475</v>
      </c>
      <c r="E101" s="292" t="s">
        <v>1522</v>
      </c>
      <c r="F101" s="291" t="s">
        <v>1371</v>
      </c>
      <c r="G101" s="293" t="s">
        <v>1545</v>
      </c>
      <c r="H101" s="294">
        <v>200750</v>
      </c>
      <c r="I101" s="291" t="s">
        <v>1254</v>
      </c>
      <c r="J101" s="294">
        <f t="shared" si="5"/>
        <v>200750</v>
      </c>
      <c r="K101" s="295">
        <v>45474</v>
      </c>
      <c r="M101" s="296"/>
    </row>
    <row r="102" spans="1:13" x14ac:dyDescent="0.25">
      <c r="A102" s="291">
        <v>15</v>
      </c>
      <c r="B102" s="334">
        <v>45091</v>
      </c>
      <c r="C102" s="290" t="s">
        <v>1400</v>
      </c>
      <c r="D102" s="292" t="s">
        <v>1476</v>
      </c>
      <c r="E102" s="292" t="s">
        <v>1522</v>
      </c>
      <c r="F102" s="291" t="s">
        <v>1371</v>
      </c>
      <c r="G102" s="293" t="s">
        <v>1545</v>
      </c>
      <c r="H102" s="294">
        <v>271200</v>
      </c>
      <c r="I102" s="291" t="s">
        <v>1254</v>
      </c>
      <c r="J102" s="294">
        <f t="shared" si="5"/>
        <v>271200</v>
      </c>
      <c r="K102" s="295">
        <v>45474</v>
      </c>
      <c r="M102" s="296"/>
    </row>
    <row r="103" spans="1:13" x14ac:dyDescent="0.25">
      <c r="A103" s="291">
        <v>16</v>
      </c>
      <c r="B103" s="334">
        <v>45091</v>
      </c>
      <c r="C103" s="290" t="s">
        <v>1400</v>
      </c>
      <c r="D103" s="292" t="s">
        <v>1477</v>
      </c>
      <c r="E103" s="292" t="s">
        <v>1522</v>
      </c>
      <c r="F103" s="291" t="s">
        <v>1371</v>
      </c>
      <c r="G103" s="293" t="s">
        <v>1545</v>
      </c>
      <c r="H103" s="294">
        <v>349030</v>
      </c>
      <c r="I103" s="291" t="s">
        <v>1254</v>
      </c>
      <c r="J103" s="294">
        <f t="shared" si="5"/>
        <v>349030</v>
      </c>
      <c r="K103" s="295">
        <v>45474</v>
      </c>
      <c r="M103" s="296"/>
    </row>
    <row r="104" spans="1:13" x14ac:dyDescent="0.25">
      <c r="A104" s="291">
        <v>17</v>
      </c>
      <c r="B104" s="334">
        <v>45454</v>
      </c>
      <c r="C104" s="293" t="s">
        <v>1462</v>
      </c>
      <c r="D104" s="299">
        <v>171</v>
      </c>
      <c r="E104" s="292" t="s">
        <v>1522</v>
      </c>
      <c r="F104" s="291" t="s">
        <v>1528</v>
      </c>
      <c r="G104" s="293" t="s">
        <v>1612</v>
      </c>
      <c r="H104" s="294">
        <v>273000</v>
      </c>
      <c r="I104" s="291" t="s">
        <v>1254</v>
      </c>
      <c r="J104" s="294">
        <f t="shared" si="5"/>
        <v>273000</v>
      </c>
      <c r="K104" s="295">
        <v>45474</v>
      </c>
      <c r="M104" s="296"/>
    </row>
    <row r="105" spans="1:13" x14ac:dyDescent="0.25">
      <c r="A105" s="291">
        <v>18</v>
      </c>
      <c r="B105" s="312">
        <v>42024</v>
      </c>
      <c r="C105" s="310" t="s">
        <v>2150</v>
      </c>
      <c r="D105" s="311">
        <v>3300</v>
      </c>
      <c r="E105" s="291"/>
      <c r="F105" s="312" t="s">
        <v>1247</v>
      </c>
      <c r="G105" s="310" t="s">
        <v>2151</v>
      </c>
      <c r="H105" s="313">
        <v>2647000</v>
      </c>
      <c r="I105" s="291" t="s">
        <v>1254</v>
      </c>
      <c r="J105" s="294">
        <f t="shared" si="5"/>
        <v>2647000</v>
      </c>
      <c r="K105" s="295">
        <v>45505</v>
      </c>
      <c r="M105" s="296"/>
    </row>
    <row r="106" spans="1:13" x14ac:dyDescent="0.25">
      <c r="A106" s="291">
        <v>19</v>
      </c>
      <c r="B106" s="314">
        <v>43860</v>
      </c>
      <c r="C106" s="290" t="s">
        <v>1243</v>
      </c>
      <c r="D106" s="299">
        <v>11250</v>
      </c>
      <c r="E106" s="291"/>
      <c r="F106" s="314" t="s">
        <v>1248</v>
      </c>
      <c r="G106" s="293" t="s">
        <v>1250</v>
      </c>
      <c r="H106" s="313">
        <v>935000</v>
      </c>
      <c r="I106" s="291" t="s">
        <v>1254</v>
      </c>
      <c r="J106" s="294">
        <f t="shared" si="5"/>
        <v>935000</v>
      </c>
      <c r="K106" s="295">
        <v>45505</v>
      </c>
      <c r="M106" s="296"/>
    </row>
    <row r="107" spans="1:13" x14ac:dyDescent="0.25">
      <c r="A107" s="291">
        <v>20</v>
      </c>
      <c r="B107" s="317">
        <v>43874</v>
      </c>
      <c r="C107" s="315" t="s">
        <v>1244</v>
      </c>
      <c r="D107" s="316">
        <v>11185</v>
      </c>
      <c r="E107" s="291"/>
      <c r="F107" s="317" t="s">
        <v>1248</v>
      </c>
      <c r="G107" s="318" t="s">
        <v>2152</v>
      </c>
      <c r="H107" s="313">
        <v>975000</v>
      </c>
      <c r="I107" s="291" t="s">
        <v>1254</v>
      </c>
      <c r="J107" s="294">
        <f t="shared" si="5"/>
        <v>975000</v>
      </c>
      <c r="K107" s="295">
        <v>45505</v>
      </c>
      <c r="M107" s="296"/>
    </row>
    <row r="108" spans="1:13" x14ac:dyDescent="0.25">
      <c r="A108" s="291">
        <v>21</v>
      </c>
      <c r="B108" s="320">
        <v>42173</v>
      </c>
      <c r="C108" s="319" t="s">
        <v>1245</v>
      </c>
      <c r="D108" s="299" t="s">
        <v>1246</v>
      </c>
      <c r="E108" s="291"/>
      <c r="F108" s="320" t="s">
        <v>1249</v>
      </c>
      <c r="G108" s="293" t="s">
        <v>1251</v>
      </c>
      <c r="H108" s="313">
        <v>946560</v>
      </c>
      <c r="I108" s="291" t="s">
        <v>1254</v>
      </c>
      <c r="J108" s="294">
        <f t="shared" si="5"/>
        <v>946560</v>
      </c>
      <c r="K108" s="295">
        <v>45505</v>
      </c>
      <c r="M108" s="296"/>
    </row>
    <row r="109" spans="1:13" ht="47.25" x14ac:dyDescent="0.25">
      <c r="A109" s="291">
        <v>22</v>
      </c>
      <c r="B109" s="335">
        <v>44531</v>
      </c>
      <c r="C109" s="293" t="s">
        <v>1261</v>
      </c>
      <c r="D109" s="292" t="s">
        <v>1747</v>
      </c>
      <c r="E109" s="291" t="s">
        <v>1748</v>
      </c>
      <c r="F109" s="299" t="s">
        <v>1285</v>
      </c>
      <c r="G109" s="293" t="s">
        <v>1310</v>
      </c>
      <c r="H109" s="294">
        <v>2659419</v>
      </c>
      <c r="I109" s="291" t="s">
        <v>1254</v>
      </c>
      <c r="J109" s="294">
        <f t="shared" si="5"/>
        <v>2659419</v>
      </c>
      <c r="K109" s="295">
        <v>45505</v>
      </c>
      <c r="M109" s="296"/>
    </row>
    <row r="110" spans="1:13" ht="47.25" x14ac:dyDescent="0.25">
      <c r="A110" s="291">
        <v>23</v>
      </c>
      <c r="B110" s="335">
        <v>44531</v>
      </c>
      <c r="C110" s="293" t="s">
        <v>1273</v>
      </c>
      <c r="D110" s="299">
        <v>536</v>
      </c>
      <c r="E110" s="291" t="s">
        <v>1334</v>
      </c>
      <c r="F110" s="299" t="s">
        <v>1287</v>
      </c>
      <c r="G110" s="293" t="s">
        <v>1322</v>
      </c>
      <c r="H110" s="294">
        <v>2100000</v>
      </c>
      <c r="I110" s="291" t="s">
        <v>1254</v>
      </c>
      <c r="J110" s="294">
        <f t="shared" si="5"/>
        <v>2100000</v>
      </c>
      <c r="K110" s="295">
        <v>45505</v>
      </c>
      <c r="M110" s="296"/>
    </row>
    <row r="111" spans="1:13" ht="47.25" x14ac:dyDescent="0.25">
      <c r="A111" s="291">
        <v>24</v>
      </c>
      <c r="B111" s="335">
        <v>44599</v>
      </c>
      <c r="C111" s="293" t="s">
        <v>1274</v>
      </c>
      <c r="D111" s="299">
        <v>7809</v>
      </c>
      <c r="E111" s="291" t="s">
        <v>1334</v>
      </c>
      <c r="F111" s="299" t="s">
        <v>1287</v>
      </c>
      <c r="G111" s="319" t="s">
        <v>1323</v>
      </c>
      <c r="H111" s="294">
        <v>2925000</v>
      </c>
      <c r="I111" s="291" t="s">
        <v>1254</v>
      </c>
      <c r="J111" s="294">
        <f t="shared" si="5"/>
        <v>2925000</v>
      </c>
      <c r="K111" s="295">
        <v>45505</v>
      </c>
      <c r="M111" s="296"/>
    </row>
    <row r="112" spans="1:13" ht="31.5" x14ac:dyDescent="0.25">
      <c r="A112" s="291">
        <v>25</v>
      </c>
      <c r="B112" s="335">
        <v>43892</v>
      </c>
      <c r="C112" s="293" t="s">
        <v>1279</v>
      </c>
      <c r="D112" s="299">
        <v>42</v>
      </c>
      <c r="E112" s="291" t="s">
        <v>1337</v>
      </c>
      <c r="F112" s="299" t="s">
        <v>1288</v>
      </c>
      <c r="G112" s="293" t="s">
        <v>1326</v>
      </c>
      <c r="H112" s="294">
        <v>2063000</v>
      </c>
      <c r="I112" s="291" t="s">
        <v>1254</v>
      </c>
      <c r="J112" s="294">
        <f t="shared" si="5"/>
        <v>2063000</v>
      </c>
      <c r="K112" s="295">
        <v>45505</v>
      </c>
      <c r="M112" s="296"/>
    </row>
    <row r="113" spans="1:13" x14ac:dyDescent="0.25">
      <c r="A113" s="291">
        <v>26</v>
      </c>
      <c r="B113" s="291" t="s">
        <v>1357</v>
      </c>
      <c r="C113" s="293" t="s">
        <v>1344</v>
      </c>
      <c r="D113" s="299"/>
      <c r="E113" s="291" t="s">
        <v>1368</v>
      </c>
      <c r="F113" s="299" t="s">
        <v>1370</v>
      </c>
      <c r="G113" s="293" t="s">
        <v>1380</v>
      </c>
      <c r="H113" s="294">
        <v>1900800</v>
      </c>
      <c r="I113" s="291" t="s">
        <v>1254</v>
      </c>
      <c r="J113" s="294">
        <f t="shared" si="5"/>
        <v>1900800</v>
      </c>
      <c r="K113" s="295">
        <v>45505</v>
      </c>
      <c r="M113" s="296"/>
    </row>
    <row r="114" spans="1:13" ht="31.5" x14ac:dyDescent="0.25">
      <c r="A114" s="291">
        <v>27</v>
      </c>
      <c r="B114" s="334">
        <v>45169</v>
      </c>
      <c r="C114" s="290" t="s">
        <v>1389</v>
      </c>
      <c r="D114" s="299" t="s">
        <v>1754</v>
      </c>
      <c r="E114" s="292" t="s">
        <v>1522</v>
      </c>
      <c r="F114" s="291" t="s">
        <v>1523</v>
      </c>
      <c r="G114" s="293" t="s">
        <v>1530</v>
      </c>
      <c r="H114" s="294">
        <v>3152837.08</v>
      </c>
      <c r="I114" s="291" t="s">
        <v>1254</v>
      </c>
      <c r="J114" s="294">
        <f t="shared" si="5"/>
        <v>3152837.08</v>
      </c>
      <c r="K114" s="295">
        <v>45505</v>
      </c>
      <c r="M114" s="296"/>
    </row>
    <row r="115" spans="1:13" x14ac:dyDescent="0.25">
      <c r="A115" s="291">
        <v>28</v>
      </c>
      <c r="B115" s="334">
        <v>45358</v>
      </c>
      <c r="C115" s="290" t="s">
        <v>1388</v>
      </c>
      <c r="D115" s="299">
        <v>158</v>
      </c>
      <c r="E115" s="292" t="s">
        <v>1522</v>
      </c>
      <c r="F115" s="291" t="s">
        <v>1523</v>
      </c>
      <c r="G115" s="293" t="s">
        <v>1529</v>
      </c>
      <c r="H115" s="294">
        <v>1215622</v>
      </c>
      <c r="I115" s="291" t="s">
        <v>1254</v>
      </c>
      <c r="J115" s="294">
        <f t="shared" si="5"/>
        <v>1215622</v>
      </c>
      <c r="K115" s="295">
        <v>45505</v>
      </c>
      <c r="M115" s="296"/>
    </row>
    <row r="116" spans="1:13" x14ac:dyDescent="0.25">
      <c r="A116" s="291">
        <v>29</v>
      </c>
      <c r="B116" s="334">
        <v>45456</v>
      </c>
      <c r="C116" s="293" t="s">
        <v>1396</v>
      </c>
      <c r="D116" s="292" t="s">
        <v>1471</v>
      </c>
      <c r="E116" s="292" t="s">
        <v>1522</v>
      </c>
      <c r="F116" s="291" t="s">
        <v>1371</v>
      </c>
      <c r="G116" s="293" t="s">
        <v>1543</v>
      </c>
      <c r="H116" s="294">
        <v>350384.2</v>
      </c>
      <c r="I116" s="291" t="s">
        <v>1254</v>
      </c>
      <c r="J116" s="294">
        <f t="shared" si="5"/>
        <v>350384.2</v>
      </c>
      <c r="K116" s="295">
        <v>45505</v>
      </c>
      <c r="M116" s="296"/>
    </row>
    <row r="117" spans="1:13" x14ac:dyDescent="0.25">
      <c r="A117" s="291">
        <v>30</v>
      </c>
      <c r="B117" s="334">
        <v>45103</v>
      </c>
      <c r="C117" s="290" t="s">
        <v>1400</v>
      </c>
      <c r="D117" s="292" t="s">
        <v>1478</v>
      </c>
      <c r="E117" s="292" t="s">
        <v>1522</v>
      </c>
      <c r="F117" s="291" t="s">
        <v>1371</v>
      </c>
      <c r="G117" s="293" t="s">
        <v>1545</v>
      </c>
      <c r="H117" s="294">
        <v>276710</v>
      </c>
      <c r="I117" s="291" t="s">
        <v>1254</v>
      </c>
      <c r="J117" s="294">
        <f t="shared" si="5"/>
        <v>276710</v>
      </c>
      <c r="K117" s="295">
        <v>45505</v>
      </c>
      <c r="M117" s="296"/>
    </row>
    <row r="118" spans="1:13" x14ac:dyDescent="0.25">
      <c r="A118" s="291">
        <v>31</v>
      </c>
      <c r="B118" s="334">
        <v>45103</v>
      </c>
      <c r="C118" s="290" t="s">
        <v>1400</v>
      </c>
      <c r="D118" s="292" t="s">
        <v>1479</v>
      </c>
      <c r="E118" s="292" t="s">
        <v>1522</v>
      </c>
      <c r="F118" s="291" t="s">
        <v>1371</v>
      </c>
      <c r="G118" s="293" t="s">
        <v>1545</v>
      </c>
      <c r="H118" s="294">
        <v>382365</v>
      </c>
      <c r="I118" s="291" t="s">
        <v>1254</v>
      </c>
      <c r="J118" s="294">
        <f t="shared" si="5"/>
        <v>382365</v>
      </c>
      <c r="K118" s="295">
        <v>45505</v>
      </c>
      <c r="M118" s="296"/>
    </row>
    <row r="119" spans="1:13" x14ac:dyDescent="0.25">
      <c r="A119" s="291">
        <v>32</v>
      </c>
      <c r="B119" s="334">
        <v>45115</v>
      </c>
      <c r="C119" s="290" t="s">
        <v>1413</v>
      </c>
      <c r="D119" s="292" t="s">
        <v>1501</v>
      </c>
      <c r="E119" s="292" t="s">
        <v>1522</v>
      </c>
      <c r="F119" s="291" t="s">
        <v>1371</v>
      </c>
      <c r="G119" s="293" t="s">
        <v>1552</v>
      </c>
      <c r="H119" s="294">
        <v>999600</v>
      </c>
      <c r="I119" s="291" t="s">
        <v>1254</v>
      </c>
      <c r="J119" s="294">
        <f t="shared" ref="J119:J150" si="6">H119</f>
        <v>999600</v>
      </c>
      <c r="K119" s="295">
        <v>45505</v>
      </c>
      <c r="M119" s="296"/>
    </row>
    <row r="120" spans="1:13" x14ac:dyDescent="0.25">
      <c r="A120" s="291">
        <v>33</v>
      </c>
      <c r="B120" s="334">
        <v>45316</v>
      </c>
      <c r="C120" s="290" t="s">
        <v>1407</v>
      </c>
      <c r="D120" s="292" t="s">
        <v>1494</v>
      </c>
      <c r="E120" s="292" t="s">
        <v>1522</v>
      </c>
      <c r="F120" s="291" t="s">
        <v>1371</v>
      </c>
      <c r="G120" s="293" t="s">
        <v>1548</v>
      </c>
      <c r="H120" s="294">
        <v>2532500</v>
      </c>
      <c r="I120" s="291" t="s">
        <v>1254</v>
      </c>
      <c r="J120" s="294">
        <f t="shared" si="6"/>
        <v>2532500</v>
      </c>
      <c r="K120" s="295">
        <v>45505</v>
      </c>
      <c r="M120" s="296"/>
    </row>
    <row r="121" spans="1:13" x14ac:dyDescent="0.25">
      <c r="A121" s="291">
        <v>34</v>
      </c>
      <c r="B121" s="334">
        <v>45317</v>
      </c>
      <c r="C121" s="290" t="s">
        <v>1408</v>
      </c>
      <c r="D121" s="292" t="s">
        <v>1495</v>
      </c>
      <c r="E121" s="292" t="s">
        <v>1522</v>
      </c>
      <c r="F121" s="291" t="s">
        <v>1371</v>
      </c>
      <c r="G121" s="293" t="s">
        <v>1548</v>
      </c>
      <c r="H121" s="294">
        <v>3631700</v>
      </c>
      <c r="I121" s="291" t="s">
        <v>1254</v>
      </c>
      <c r="J121" s="294">
        <f t="shared" si="6"/>
        <v>3631700</v>
      </c>
      <c r="K121" s="295">
        <v>45505</v>
      </c>
      <c r="M121" s="296"/>
    </row>
    <row r="122" spans="1:13" x14ac:dyDescent="0.25">
      <c r="A122" s="291">
        <v>35</v>
      </c>
      <c r="B122" s="334">
        <v>45321</v>
      </c>
      <c r="C122" s="290" t="s">
        <v>1401</v>
      </c>
      <c r="D122" s="292" t="s">
        <v>1480</v>
      </c>
      <c r="E122" s="292" t="s">
        <v>1522</v>
      </c>
      <c r="F122" s="291" t="s">
        <v>1371</v>
      </c>
      <c r="G122" s="293" t="s">
        <v>1545</v>
      </c>
      <c r="H122" s="294">
        <v>129420</v>
      </c>
      <c r="I122" s="291" t="s">
        <v>1254</v>
      </c>
      <c r="J122" s="294">
        <f t="shared" si="6"/>
        <v>129420</v>
      </c>
      <c r="K122" s="295">
        <v>45505</v>
      </c>
      <c r="M122" s="296"/>
    </row>
    <row r="123" spans="1:13" x14ac:dyDescent="0.25">
      <c r="A123" s="291">
        <v>36</v>
      </c>
      <c r="B123" s="334">
        <v>45358</v>
      </c>
      <c r="C123" s="290" t="s">
        <v>1402</v>
      </c>
      <c r="D123" s="292" t="s">
        <v>1481</v>
      </c>
      <c r="E123" s="292" t="s">
        <v>1522</v>
      </c>
      <c r="F123" s="291" t="s">
        <v>1371</v>
      </c>
      <c r="G123" s="293" t="s">
        <v>1545</v>
      </c>
      <c r="H123" s="294">
        <v>702950</v>
      </c>
      <c r="I123" s="291" t="s">
        <v>1254</v>
      </c>
      <c r="J123" s="294">
        <f t="shared" si="6"/>
        <v>702950</v>
      </c>
      <c r="K123" s="295">
        <v>45505</v>
      </c>
      <c r="M123" s="296"/>
    </row>
    <row r="124" spans="1:13" x14ac:dyDescent="0.25">
      <c r="A124" s="291">
        <v>37</v>
      </c>
      <c r="B124" s="334">
        <v>45359</v>
      </c>
      <c r="C124" s="290" t="s">
        <v>1412</v>
      </c>
      <c r="D124" s="292" t="s">
        <v>1500</v>
      </c>
      <c r="E124" s="292" t="s">
        <v>1522</v>
      </c>
      <c r="F124" s="291" t="s">
        <v>1371</v>
      </c>
      <c r="G124" s="293" t="s">
        <v>1551</v>
      </c>
      <c r="H124" s="294">
        <v>5964570</v>
      </c>
      <c r="I124" s="291" t="s">
        <v>1254</v>
      </c>
      <c r="J124" s="294">
        <f t="shared" si="6"/>
        <v>5964570</v>
      </c>
      <c r="K124" s="295">
        <v>45505</v>
      </c>
      <c r="M124" s="296"/>
    </row>
    <row r="125" spans="1:13" x14ac:dyDescent="0.25">
      <c r="A125" s="291">
        <v>38</v>
      </c>
      <c r="B125" s="334">
        <v>45412</v>
      </c>
      <c r="C125" s="290" t="s">
        <v>1413</v>
      </c>
      <c r="D125" s="299">
        <v>2562</v>
      </c>
      <c r="E125" s="292" t="s">
        <v>1522</v>
      </c>
      <c r="F125" s="291" t="s">
        <v>1371</v>
      </c>
      <c r="G125" s="293" t="s">
        <v>1553</v>
      </c>
      <c r="H125" s="294">
        <v>1000000</v>
      </c>
      <c r="I125" s="291" t="s">
        <v>1254</v>
      </c>
      <c r="J125" s="294">
        <f t="shared" si="6"/>
        <v>1000000</v>
      </c>
      <c r="K125" s="295">
        <v>45505</v>
      </c>
      <c r="M125" s="296"/>
    </row>
    <row r="126" spans="1:13" x14ac:dyDescent="0.25">
      <c r="A126" s="291">
        <v>39</v>
      </c>
      <c r="B126" s="334">
        <v>45463</v>
      </c>
      <c r="C126" s="290" t="s">
        <v>1399</v>
      </c>
      <c r="D126" s="292" t="s">
        <v>1482</v>
      </c>
      <c r="E126" s="292" t="s">
        <v>1522</v>
      </c>
      <c r="F126" s="291" t="s">
        <v>1371</v>
      </c>
      <c r="G126" s="293" t="s">
        <v>1545</v>
      </c>
      <c r="H126" s="294">
        <v>141575</v>
      </c>
      <c r="I126" s="291" t="s">
        <v>1254</v>
      </c>
      <c r="J126" s="294">
        <f t="shared" si="6"/>
        <v>141575</v>
      </c>
      <c r="K126" s="295">
        <v>45505</v>
      </c>
      <c r="M126" s="296"/>
    </row>
    <row r="127" spans="1:13" x14ac:dyDescent="0.25">
      <c r="A127" s="291">
        <v>40</v>
      </c>
      <c r="B127" s="334">
        <v>45507</v>
      </c>
      <c r="C127" s="290" t="s">
        <v>1417</v>
      </c>
      <c r="D127" s="292" t="s">
        <v>1503</v>
      </c>
      <c r="E127" s="292" t="s">
        <v>1522</v>
      </c>
      <c r="F127" s="291" t="s">
        <v>1371</v>
      </c>
      <c r="G127" s="293" t="s">
        <v>1554</v>
      </c>
      <c r="H127" s="294">
        <v>4273600</v>
      </c>
      <c r="I127" s="291" t="s">
        <v>1254</v>
      </c>
      <c r="J127" s="294">
        <f t="shared" si="6"/>
        <v>4273600</v>
      </c>
      <c r="K127" s="295">
        <v>45505</v>
      </c>
      <c r="M127" s="296"/>
    </row>
    <row r="128" spans="1:13" x14ac:dyDescent="0.25">
      <c r="A128" s="291">
        <v>41</v>
      </c>
      <c r="B128" s="334">
        <v>45640</v>
      </c>
      <c r="C128" s="290" t="s">
        <v>1414</v>
      </c>
      <c r="D128" s="299">
        <v>2548</v>
      </c>
      <c r="E128" s="292" t="s">
        <v>1522</v>
      </c>
      <c r="F128" s="291" t="s">
        <v>1371</v>
      </c>
      <c r="G128" s="293" t="s">
        <v>1381</v>
      </c>
      <c r="H128" s="294">
        <v>200000</v>
      </c>
      <c r="I128" s="291" t="s">
        <v>1254</v>
      </c>
      <c r="J128" s="294">
        <f t="shared" si="6"/>
        <v>200000</v>
      </c>
      <c r="K128" s="295">
        <v>45505</v>
      </c>
      <c r="M128" s="296"/>
    </row>
    <row r="129" spans="1:13" x14ac:dyDescent="0.25">
      <c r="A129" s="291">
        <v>42</v>
      </c>
      <c r="B129" s="334">
        <v>45442</v>
      </c>
      <c r="C129" s="293" t="s">
        <v>1396</v>
      </c>
      <c r="D129" s="299">
        <v>170</v>
      </c>
      <c r="E129" s="292" t="s">
        <v>1522</v>
      </c>
      <c r="F129" s="291" t="s">
        <v>1528</v>
      </c>
      <c r="G129" s="293" t="s">
        <v>1617</v>
      </c>
      <c r="H129" s="294">
        <v>14500</v>
      </c>
      <c r="I129" s="291" t="s">
        <v>1254</v>
      </c>
      <c r="J129" s="294">
        <f t="shared" si="6"/>
        <v>14500</v>
      </c>
      <c r="K129" s="295">
        <v>45505</v>
      </c>
      <c r="M129" s="296"/>
    </row>
    <row r="130" spans="1:13" x14ac:dyDescent="0.25">
      <c r="A130" s="291">
        <v>43</v>
      </c>
      <c r="B130" s="291" t="s">
        <v>920</v>
      </c>
      <c r="C130" s="293" t="s">
        <v>1619</v>
      </c>
      <c r="D130" s="299">
        <v>1090</v>
      </c>
      <c r="E130" s="291" t="s">
        <v>1522</v>
      </c>
      <c r="F130" s="291" t="s">
        <v>1369</v>
      </c>
      <c r="G130" s="293" t="s">
        <v>1685</v>
      </c>
      <c r="H130" s="294">
        <v>1219830</v>
      </c>
      <c r="I130" s="291" t="s">
        <v>1254</v>
      </c>
      <c r="J130" s="294">
        <f t="shared" si="6"/>
        <v>1219830</v>
      </c>
      <c r="K130" s="300">
        <v>45505</v>
      </c>
      <c r="M130" s="296"/>
    </row>
    <row r="131" spans="1:13" x14ac:dyDescent="0.25">
      <c r="A131" s="291">
        <v>44</v>
      </c>
      <c r="B131" s="335">
        <v>45326</v>
      </c>
      <c r="C131" s="293" t="s">
        <v>1632</v>
      </c>
      <c r="D131" s="299" t="s">
        <v>1673</v>
      </c>
      <c r="E131" s="291" t="s">
        <v>1522</v>
      </c>
      <c r="F131" s="291" t="s">
        <v>1372</v>
      </c>
      <c r="G131" s="293" t="s">
        <v>1702</v>
      </c>
      <c r="H131" s="294">
        <v>547520</v>
      </c>
      <c r="I131" s="291" t="s">
        <v>1254</v>
      </c>
      <c r="J131" s="294">
        <f t="shared" si="6"/>
        <v>547520</v>
      </c>
      <c r="K131" s="300">
        <v>45505</v>
      </c>
      <c r="M131" s="296"/>
    </row>
    <row r="132" spans="1:13" x14ac:dyDescent="0.25">
      <c r="A132" s="291">
        <v>45</v>
      </c>
      <c r="B132" s="291" t="s">
        <v>1659</v>
      </c>
      <c r="C132" s="293" t="s">
        <v>1453</v>
      </c>
      <c r="D132" s="299" t="s">
        <v>1680</v>
      </c>
      <c r="E132" s="291" t="s">
        <v>1522</v>
      </c>
      <c r="F132" s="291" t="s">
        <v>1726</v>
      </c>
      <c r="G132" s="293" t="s">
        <v>1713</v>
      </c>
      <c r="H132" s="294">
        <v>68440</v>
      </c>
      <c r="I132" s="291" t="s">
        <v>1254</v>
      </c>
      <c r="J132" s="294">
        <f t="shared" si="6"/>
        <v>68440</v>
      </c>
      <c r="K132" s="295">
        <v>45505</v>
      </c>
      <c r="M132" s="296"/>
    </row>
    <row r="133" spans="1:13" x14ac:dyDescent="0.25">
      <c r="A133" s="291">
        <v>46</v>
      </c>
      <c r="B133" s="291" t="s">
        <v>1653</v>
      </c>
      <c r="C133" s="293" t="s">
        <v>1453</v>
      </c>
      <c r="D133" s="299" t="s">
        <v>1674</v>
      </c>
      <c r="E133" s="291" t="s">
        <v>1522</v>
      </c>
      <c r="F133" s="291" t="s">
        <v>1372</v>
      </c>
      <c r="G133" s="293" t="s">
        <v>1703</v>
      </c>
      <c r="H133" s="294">
        <v>406000</v>
      </c>
      <c r="I133" s="291" t="s">
        <v>1254</v>
      </c>
      <c r="J133" s="294">
        <f t="shared" si="6"/>
        <v>406000</v>
      </c>
      <c r="K133" s="295">
        <v>45505</v>
      </c>
      <c r="M133" s="296"/>
    </row>
    <row r="134" spans="1:13" x14ac:dyDescent="0.25">
      <c r="A134" s="291">
        <v>47</v>
      </c>
      <c r="B134" s="291" t="s">
        <v>1660</v>
      </c>
      <c r="C134" s="293" t="s">
        <v>1453</v>
      </c>
      <c r="D134" s="299" t="s">
        <v>1681</v>
      </c>
      <c r="E134" s="291" t="s">
        <v>1522</v>
      </c>
      <c r="F134" s="291" t="s">
        <v>1726</v>
      </c>
      <c r="G134" s="293" t="s">
        <v>1714</v>
      </c>
      <c r="H134" s="294">
        <v>69600</v>
      </c>
      <c r="I134" s="291" t="s">
        <v>1254</v>
      </c>
      <c r="J134" s="294">
        <f t="shared" si="6"/>
        <v>69600</v>
      </c>
      <c r="K134" s="295">
        <v>45505</v>
      </c>
      <c r="M134" s="296"/>
    </row>
    <row r="135" spans="1:13" x14ac:dyDescent="0.25">
      <c r="A135" s="291">
        <v>48</v>
      </c>
      <c r="B135" s="291" t="s">
        <v>1657</v>
      </c>
      <c r="C135" s="293" t="s">
        <v>1453</v>
      </c>
      <c r="D135" s="299" t="s">
        <v>1678</v>
      </c>
      <c r="E135" s="291" t="s">
        <v>1522</v>
      </c>
      <c r="F135" s="291" t="s">
        <v>1724</v>
      </c>
      <c r="G135" s="293" t="s">
        <v>1711</v>
      </c>
      <c r="H135" s="294">
        <v>69600</v>
      </c>
      <c r="I135" s="291" t="s">
        <v>1254</v>
      </c>
      <c r="J135" s="294">
        <f t="shared" si="6"/>
        <v>69600</v>
      </c>
      <c r="K135" s="295">
        <v>45505</v>
      </c>
      <c r="M135" s="296"/>
    </row>
    <row r="136" spans="1:13" x14ac:dyDescent="0.25">
      <c r="A136" s="291">
        <v>49</v>
      </c>
      <c r="B136" s="335">
        <v>44622</v>
      </c>
      <c r="C136" s="293" t="s">
        <v>1260</v>
      </c>
      <c r="D136" s="299" t="s">
        <v>1292</v>
      </c>
      <c r="E136" s="291" t="s">
        <v>1334</v>
      </c>
      <c r="F136" s="299" t="s">
        <v>1284</v>
      </c>
      <c r="G136" s="293" t="s">
        <v>1309</v>
      </c>
      <c r="H136" s="294">
        <v>54103</v>
      </c>
      <c r="I136" s="291" t="s">
        <v>1254</v>
      </c>
      <c r="J136" s="294">
        <f t="shared" si="6"/>
        <v>54103</v>
      </c>
      <c r="K136" s="295">
        <v>45536</v>
      </c>
      <c r="M136" s="296"/>
    </row>
    <row r="137" spans="1:13" x14ac:dyDescent="0.25">
      <c r="A137" s="291">
        <v>50</v>
      </c>
      <c r="B137" s="335">
        <v>44595</v>
      </c>
      <c r="C137" s="293" t="s">
        <v>1262</v>
      </c>
      <c r="D137" s="292" t="s">
        <v>1752</v>
      </c>
      <c r="E137" s="291" t="s">
        <v>1334</v>
      </c>
      <c r="F137" s="299" t="s">
        <v>1285</v>
      </c>
      <c r="G137" s="293" t="s">
        <v>1311</v>
      </c>
      <c r="H137" s="294">
        <v>1075000</v>
      </c>
      <c r="I137" s="291" t="s">
        <v>1254</v>
      </c>
      <c r="J137" s="294">
        <f t="shared" si="6"/>
        <v>1075000</v>
      </c>
      <c r="K137" s="295">
        <v>45536</v>
      </c>
      <c r="M137" s="296"/>
    </row>
    <row r="138" spans="1:13" x14ac:dyDescent="0.25">
      <c r="A138" s="291">
        <v>51</v>
      </c>
      <c r="B138" s="291" t="s">
        <v>1735</v>
      </c>
      <c r="C138" s="293" t="s">
        <v>1263</v>
      </c>
      <c r="D138" s="299" t="s">
        <v>1293</v>
      </c>
      <c r="E138" s="291" t="s">
        <v>1334</v>
      </c>
      <c r="F138" s="299" t="s">
        <v>1285</v>
      </c>
      <c r="G138" s="319" t="s">
        <v>1312</v>
      </c>
      <c r="H138" s="294">
        <v>5000000</v>
      </c>
      <c r="I138" s="291" t="s">
        <v>1254</v>
      </c>
      <c r="J138" s="294">
        <f t="shared" si="6"/>
        <v>5000000</v>
      </c>
      <c r="K138" s="295">
        <v>45536</v>
      </c>
      <c r="M138" s="296"/>
    </row>
    <row r="139" spans="1:13" ht="189" x14ac:dyDescent="0.25">
      <c r="A139" s="291">
        <v>52</v>
      </c>
      <c r="B139" s="291" t="s">
        <v>1736</v>
      </c>
      <c r="C139" s="293" t="s">
        <v>1264</v>
      </c>
      <c r="D139" s="299" t="s">
        <v>1294</v>
      </c>
      <c r="E139" s="291" t="s">
        <v>1333</v>
      </c>
      <c r="F139" s="299" t="s">
        <v>1285</v>
      </c>
      <c r="G139" s="293" t="s">
        <v>1313</v>
      </c>
      <c r="H139" s="294">
        <v>2201850</v>
      </c>
      <c r="I139" s="291" t="s">
        <v>1254</v>
      </c>
      <c r="J139" s="294">
        <f t="shared" si="6"/>
        <v>2201850</v>
      </c>
      <c r="K139" s="295">
        <v>45536</v>
      </c>
      <c r="M139" s="296"/>
    </row>
    <row r="140" spans="1:13" ht="31.5" x14ac:dyDescent="0.25">
      <c r="A140" s="291">
        <v>53</v>
      </c>
      <c r="B140" s="335">
        <v>44385</v>
      </c>
      <c r="C140" s="293" t="s">
        <v>1270</v>
      </c>
      <c r="D140" s="299" t="s">
        <v>1298</v>
      </c>
      <c r="E140" s="291" t="s">
        <v>1334</v>
      </c>
      <c r="F140" s="299" t="s">
        <v>1286</v>
      </c>
      <c r="G140" s="319" t="s">
        <v>1319</v>
      </c>
      <c r="H140" s="294">
        <v>1560200</v>
      </c>
      <c r="I140" s="291" t="s">
        <v>1254</v>
      </c>
      <c r="J140" s="294">
        <f t="shared" si="6"/>
        <v>1560200</v>
      </c>
      <c r="K140" s="295">
        <v>45536</v>
      </c>
      <c r="M140" s="296"/>
    </row>
    <row r="141" spans="1:13" ht="47.25" x14ac:dyDescent="0.25">
      <c r="A141" s="291">
        <v>54</v>
      </c>
      <c r="B141" s="291" t="s">
        <v>1737</v>
      </c>
      <c r="C141" s="293" t="s">
        <v>1276</v>
      </c>
      <c r="D141" s="299" t="s">
        <v>1300</v>
      </c>
      <c r="E141" s="291" t="s">
        <v>1334</v>
      </c>
      <c r="F141" s="299" t="s">
        <v>1287</v>
      </c>
      <c r="G141" s="319" t="s">
        <v>1324</v>
      </c>
      <c r="H141" s="294">
        <v>688000</v>
      </c>
      <c r="I141" s="291" t="s">
        <v>1254</v>
      </c>
      <c r="J141" s="294">
        <f t="shared" si="6"/>
        <v>688000</v>
      </c>
      <c r="K141" s="295">
        <v>45536</v>
      </c>
      <c r="M141" s="296"/>
    </row>
    <row r="142" spans="1:13" ht="31.5" x14ac:dyDescent="0.25">
      <c r="A142" s="291">
        <v>55</v>
      </c>
      <c r="B142" s="335" t="s">
        <v>1738</v>
      </c>
      <c r="C142" s="293" t="s">
        <v>1280</v>
      </c>
      <c r="D142" s="299" t="s">
        <v>1302</v>
      </c>
      <c r="E142" s="291" t="s">
        <v>1334</v>
      </c>
      <c r="F142" s="299" t="s">
        <v>1288</v>
      </c>
      <c r="G142" s="321" t="s">
        <v>1327</v>
      </c>
      <c r="H142" s="294">
        <v>3891420</v>
      </c>
      <c r="I142" s="291" t="s">
        <v>1254</v>
      </c>
      <c r="J142" s="294">
        <f t="shared" si="6"/>
        <v>3891420</v>
      </c>
      <c r="K142" s="295">
        <v>45536</v>
      </c>
      <c r="M142" s="296"/>
    </row>
    <row r="143" spans="1:13" x14ac:dyDescent="0.25">
      <c r="A143" s="291">
        <v>56</v>
      </c>
      <c r="B143" s="334">
        <v>44972</v>
      </c>
      <c r="C143" s="290" t="s">
        <v>1452</v>
      </c>
      <c r="D143" s="292" t="s">
        <v>1518</v>
      </c>
      <c r="E143" s="292" t="s">
        <v>1522</v>
      </c>
      <c r="F143" s="291" t="s">
        <v>1526</v>
      </c>
      <c r="G143" s="293" t="s">
        <v>1606</v>
      </c>
      <c r="H143" s="294">
        <v>73080</v>
      </c>
      <c r="I143" s="291" t="s">
        <v>1254</v>
      </c>
      <c r="J143" s="294">
        <f t="shared" si="6"/>
        <v>73080</v>
      </c>
      <c r="K143" s="295">
        <v>45536</v>
      </c>
      <c r="M143" s="296"/>
    </row>
    <row r="144" spans="1:13" ht="31.5" x14ac:dyDescent="0.25">
      <c r="A144" s="291">
        <v>57</v>
      </c>
      <c r="B144" s="334">
        <v>45140</v>
      </c>
      <c r="C144" s="290" t="s">
        <v>1453</v>
      </c>
      <c r="D144" s="292" t="s">
        <v>1508</v>
      </c>
      <c r="E144" s="292" t="s">
        <v>1522</v>
      </c>
      <c r="F144" s="291" t="s">
        <v>1526</v>
      </c>
      <c r="G144" s="293" t="s">
        <v>1597</v>
      </c>
      <c r="H144" s="294">
        <v>68440</v>
      </c>
      <c r="I144" s="291" t="s">
        <v>1254</v>
      </c>
      <c r="J144" s="294">
        <f t="shared" si="6"/>
        <v>68440</v>
      </c>
      <c r="K144" s="295">
        <v>45536</v>
      </c>
      <c r="M144" s="296"/>
    </row>
    <row r="145" spans="1:13" x14ac:dyDescent="0.25">
      <c r="A145" s="291">
        <v>58</v>
      </c>
      <c r="B145" s="334">
        <v>45168</v>
      </c>
      <c r="C145" s="290" t="s">
        <v>1452</v>
      </c>
      <c r="D145" s="292" t="s">
        <v>1516</v>
      </c>
      <c r="E145" s="292" t="s">
        <v>1522</v>
      </c>
      <c r="F145" s="291" t="s">
        <v>1526</v>
      </c>
      <c r="G145" s="293" t="s">
        <v>1604</v>
      </c>
      <c r="H145" s="294">
        <v>73080</v>
      </c>
      <c r="I145" s="291" t="s">
        <v>1254</v>
      </c>
      <c r="J145" s="294">
        <f t="shared" si="6"/>
        <v>73080</v>
      </c>
      <c r="K145" s="295">
        <v>45536</v>
      </c>
      <c r="M145" s="296"/>
    </row>
    <row r="146" spans="1:13" x14ac:dyDescent="0.25">
      <c r="A146" s="291">
        <v>59</v>
      </c>
      <c r="B146" s="334">
        <v>45168</v>
      </c>
      <c r="C146" s="290" t="s">
        <v>1452</v>
      </c>
      <c r="D146" s="292" t="s">
        <v>1507</v>
      </c>
      <c r="E146" s="292" t="s">
        <v>1522</v>
      </c>
      <c r="F146" s="291" t="s">
        <v>1526</v>
      </c>
      <c r="G146" s="293" t="s">
        <v>1596</v>
      </c>
      <c r="H146" s="294">
        <v>73080</v>
      </c>
      <c r="I146" s="291" t="s">
        <v>1254</v>
      </c>
      <c r="J146" s="294">
        <f t="shared" si="6"/>
        <v>73080</v>
      </c>
      <c r="K146" s="295">
        <v>45536</v>
      </c>
      <c r="M146" s="296"/>
    </row>
    <row r="147" spans="1:13" x14ac:dyDescent="0.25">
      <c r="A147" s="291">
        <v>60</v>
      </c>
      <c r="B147" s="334">
        <v>45168</v>
      </c>
      <c r="C147" s="290" t="s">
        <v>1452</v>
      </c>
      <c r="D147" s="292" t="s">
        <v>1514</v>
      </c>
      <c r="E147" s="292" t="s">
        <v>1522</v>
      </c>
      <c r="F147" s="291" t="s">
        <v>1526</v>
      </c>
      <c r="G147" s="293" t="s">
        <v>1603</v>
      </c>
      <c r="H147" s="294">
        <v>279560</v>
      </c>
      <c r="I147" s="291" t="s">
        <v>1254</v>
      </c>
      <c r="J147" s="294">
        <f t="shared" si="6"/>
        <v>279560</v>
      </c>
      <c r="K147" s="295">
        <v>45536</v>
      </c>
      <c r="M147" s="296"/>
    </row>
    <row r="148" spans="1:13" x14ac:dyDescent="0.25">
      <c r="A148" s="291">
        <v>61</v>
      </c>
      <c r="B148" s="334">
        <v>45169</v>
      </c>
      <c r="C148" s="322" t="s">
        <v>1454</v>
      </c>
      <c r="D148" s="292" t="s">
        <v>1510</v>
      </c>
      <c r="E148" s="292" t="s">
        <v>1522</v>
      </c>
      <c r="F148" s="291" t="s">
        <v>1526</v>
      </c>
      <c r="G148" s="293" t="s">
        <v>1599</v>
      </c>
      <c r="H148" s="294">
        <v>58000</v>
      </c>
      <c r="I148" s="291" t="s">
        <v>1254</v>
      </c>
      <c r="J148" s="294">
        <f t="shared" si="6"/>
        <v>58000</v>
      </c>
      <c r="K148" s="295">
        <v>45536</v>
      </c>
      <c r="M148" s="296"/>
    </row>
    <row r="149" spans="1:13" x14ac:dyDescent="0.25">
      <c r="A149" s="291">
        <v>62</v>
      </c>
      <c r="B149" s="334">
        <v>45183</v>
      </c>
      <c r="C149" s="290" t="s">
        <v>1452</v>
      </c>
      <c r="D149" s="292" t="s">
        <v>1515</v>
      </c>
      <c r="E149" s="292" t="s">
        <v>1522</v>
      </c>
      <c r="F149" s="291" t="s">
        <v>1526</v>
      </c>
      <c r="G149" s="293" t="s">
        <v>1603</v>
      </c>
      <c r="H149" s="294">
        <v>73080</v>
      </c>
      <c r="I149" s="291" t="s">
        <v>1254</v>
      </c>
      <c r="J149" s="294">
        <f t="shared" si="6"/>
        <v>73080</v>
      </c>
      <c r="K149" s="295">
        <v>45536</v>
      </c>
      <c r="M149" s="296"/>
    </row>
    <row r="150" spans="1:13" x14ac:dyDescent="0.25">
      <c r="A150" s="291">
        <v>63</v>
      </c>
      <c r="B150" s="334">
        <v>45188</v>
      </c>
      <c r="C150" s="290" t="s">
        <v>1452</v>
      </c>
      <c r="D150" s="292" t="s">
        <v>1511</v>
      </c>
      <c r="E150" s="292" t="s">
        <v>1522</v>
      </c>
      <c r="F150" s="291" t="s">
        <v>1526</v>
      </c>
      <c r="G150" s="293" t="s">
        <v>1600</v>
      </c>
      <c r="H150" s="294">
        <v>73080</v>
      </c>
      <c r="I150" s="291" t="s">
        <v>1254</v>
      </c>
      <c r="J150" s="294">
        <f t="shared" si="6"/>
        <v>73080</v>
      </c>
      <c r="K150" s="295">
        <v>45536</v>
      </c>
      <c r="M150" s="296"/>
    </row>
    <row r="151" spans="1:13" x14ac:dyDescent="0.25">
      <c r="A151" s="291">
        <v>64</v>
      </c>
      <c r="B151" s="334">
        <v>45217</v>
      </c>
      <c r="C151" s="290" t="s">
        <v>1454</v>
      </c>
      <c r="D151" s="292" t="s">
        <v>1513</v>
      </c>
      <c r="E151" s="292" t="s">
        <v>1522</v>
      </c>
      <c r="F151" s="291" t="s">
        <v>1526</v>
      </c>
      <c r="G151" s="293" t="s">
        <v>1602</v>
      </c>
      <c r="H151" s="294">
        <v>174000</v>
      </c>
      <c r="I151" s="291" t="s">
        <v>1254</v>
      </c>
      <c r="J151" s="294">
        <f t="shared" ref="J151:J182" si="7">H151</f>
        <v>174000</v>
      </c>
      <c r="K151" s="295">
        <v>45536</v>
      </c>
      <c r="M151" s="296"/>
    </row>
    <row r="152" spans="1:13" x14ac:dyDescent="0.25">
      <c r="A152" s="291">
        <v>65</v>
      </c>
      <c r="B152" s="334">
        <v>45223</v>
      </c>
      <c r="C152" s="290" t="s">
        <v>1452</v>
      </c>
      <c r="D152" s="292" t="s">
        <v>1506</v>
      </c>
      <c r="E152" s="292" t="s">
        <v>1522</v>
      </c>
      <c r="F152" s="291" t="s">
        <v>1526</v>
      </c>
      <c r="G152" s="293" t="s">
        <v>1595</v>
      </c>
      <c r="H152" s="294">
        <v>73080</v>
      </c>
      <c r="I152" s="291" t="s">
        <v>1254</v>
      </c>
      <c r="J152" s="294">
        <f t="shared" si="7"/>
        <v>73080</v>
      </c>
      <c r="K152" s="295">
        <v>45536</v>
      </c>
      <c r="M152" s="296"/>
    </row>
    <row r="153" spans="1:13" x14ac:dyDescent="0.25">
      <c r="A153" s="291">
        <v>66</v>
      </c>
      <c r="B153" s="334">
        <v>45341</v>
      </c>
      <c r="C153" s="290" t="s">
        <v>1452</v>
      </c>
      <c r="D153" s="292" t="s">
        <v>1517</v>
      </c>
      <c r="E153" s="292" t="s">
        <v>1522</v>
      </c>
      <c r="F153" s="291" t="s">
        <v>1526</v>
      </c>
      <c r="G153" s="293" t="s">
        <v>1605</v>
      </c>
      <c r="H153" s="294">
        <v>279560</v>
      </c>
      <c r="I153" s="291" t="s">
        <v>1254</v>
      </c>
      <c r="J153" s="294">
        <f t="shared" si="7"/>
        <v>279560</v>
      </c>
      <c r="K153" s="295">
        <v>45536</v>
      </c>
      <c r="M153" s="296"/>
    </row>
    <row r="154" spans="1:13" x14ac:dyDescent="0.25">
      <c r="A154" s="291">
        <v>67</v>
      </c>
      <c r="B154" s="334">
        <v>45342</v>
      </c>
      <c r="C154" s="290" t="s">
        <v>1452</v>
      </c>
      <c r="D154" s="292" t="s">
        <v>1512</v>
      </c>
      <c r="E154" s="292" t="s">
        <v>1522</v>
      </c>
      <c r="F154" s="291" t="s">
        <v>1526</v>
      </c>
      <c r="G154" s="293" t="s">
        <v>1601</v>
      </c>
      <c r="H154" s="294">
        <v>73080</v>
      </c>
      <c r="I154" s="291" t="s">
        <v>1254</v>
      </c>
      <c r="J154" s="294">
        <f t="shared" si="7"/>
        <v>73080</v>
      </c>
      <c r="K154" s="295">
        <v>45536</v>
      </c>
      <c r="M154" s="296"/>
    </row>
    <row r="155" spans="1:13" ht="31.5" x14ac:dyDescent="0.25">
      <c r="A155" s="291">
        <v>68</v>
      </c>
      <c r="B155" s="334">
        <v>45199</v>
      </c>
      <c r="C155" s="290" t="s">
        <v>1389</v>
      </c>
      <c r="D155" s="299" t="s">
        <v>1754</v>
      </c>
      <c r="E155" s="292" t="s">
        <v>1522</v>
      </c>
      <c r="F155" s="291" t="s">
        <v>1523</v>
      </c>
      <c r="G155" s="293" t="s">
        <v>1536</v>
      </c>
      <c r="H155" s="294">
        <v>3152837.08</v>
      </c>
      <c r="I155" s="291" t="s">
        <v>1254</v>
      </c>
      <c r="J155" s="294">
        <f t="shared" si="7"/>
        <v>3152837.08</v>
      </c>
      <c r="K155" s="295">
        <v>45536</v>
      </c>
      <c r="M155" s="296"/>
    </row>
    <row r="156" spans="1:13" x14ac:dyDescent="0.25">
      <c r="A156" s="291">
        <v>69</v>
      </c>
      <c r="B156" s="334">
        <v>45469</v>
      </c>
      <c r="C156" s="290" t="s">
        <v>1391</v>
      </c>
      <c r="D156" s="299">
        <v>191</v>
      </c>
      <c r="E156" s="292" t="s">
        <v>1522</v>
      </c>
      <c r="F156" s="291" t="s">
        <v>1523</v>
      </c>
      <c r="G156" s="293" t="s">
        <v>1537</v>
      </c>
      <c r="H156" s="294">
        <v>1279000</v>
      </c>
      <c r="I156" s="291" t="s">
        <v>1254</v>
      </c>
      <c r="J156" s="294">
        <f t="shared" si="7"/>
        <v>1279000</v>
      </c>
      <c r="K156" s="295">
        <v>45536</v>
      </c>
      <c r="M156" s="296"/>
    </row>
    <row r="157" spans="1:13" x14ac:dyDescent="0.25">
      <c r="A157" s="291">
        <v>70</v>
      </c>
      <c r="B157" s="334">
        <v>44936</v>
      </c>
      <c r="C157" s="290" t="s">
        <v>1392</v>
      </c>
      <c r="D157" s="292" t="s">
        <v>1467</v>
      </c>
      <c r="E157" s="292" t="s">
        <v>1522</v>
      </c>
      <c r="F157" s="291" t="s">
        <v>1369</v>
      </c>
      <c r="G157" s="293" t="s">
        <v>1538</v>
      </c>
      <c r="H157" s="294">
        <v>261000</v>
      </c>
      <c r="I157" s="291" t="s">
        <v>1254</v>
      </c>
      <c r="J157" s="294">
        <f t="shared" si="7"/>
        <v>261000</v>
      </c>
      <c r="K157" s="295">
        <v>45536</v>
      </c>
      <c r="M157" s="296"/>
    </row>
    <row r="158" spans="1:13" x14ac:dyDescent="0.25">
      <c r="A158" s="291">
        <v>71</v>
      </c>
      <c r="B158" s="334">
        <v>45201</v>
      </c>
      <c r="C158" s="290" t="s">
        <v>1393</v>
      </c>
      <c r="D158" s="292" t="s">
        <v>1468</v>
      </c>
      <c r="E158" s="292" t="s">
        <v>1522</v>
      </c>
      <c r="F158" s="291" t="s">
        <v>1524</v>
      </c>
      <c r="G158" s="293" t="s">
        <v>1539</v>
      </c>
      <c r="H158" s="294">
        <v>462000</v>
      </c>
      <c r="I158" s="291" t="s">
        <v>1254</v>
      </c>
      <c r="J158" s="294">
        <f t="shared" si="7"/>
        <v>462000</v>
      </c>
      <c r="K158" s="295">
        <v>45536</v>
      </c>
      <c r="M158" s="296"/>
    </row>
    <row r="159" spans="1:13" ht="31.5" x14ac:dyDescent="0.25">
      <c r="A159" s="291">
        <v>72</v>
      </c>
      <c r="B159" s="334">
        <v>45435</v>
      </c>
      <c r="C159" s="290" t="s">
        <v>1391</v>
      </c>
      <c r="D159" s="292" t="s">
        <v>1469</v>
      </c>
      <c r="E159" s="292" t="s">
        <v>1522</v>
      </c>
      <c r="F159" s="291" t="s">
        <v>1524</v>
      </c>
      <c r="G159" s="293" t="s">
        <v>1540</v>
      </c>
      <c r="H159" s="294">
        <v>2478600</v>
      </c>
      <c r="I159" s="291" t="s">
        <v>1254</v>
      </c>
      <c r="J159" s="294">
        <f t="shared" si="7"/>
        <v>2478600</v>
      </c>
      <c r="K159" s="295">
        <v>45536</v>
      </c>
      <c r="M159" s="296"/>
    </row>
    <row r="160" spans="1:13" x14ac:dyDescent="0.25">
      <c r="A160" s="291">
        <v>73</v>
      </c>
      <c r="B160" s="334">
        <v>45415</v>
      </c>
      <c r="C160" s="290" t="s">
        <v>1395</v>
      </c>
      <c r="D160" s="292" t="s">
        <v>1470</v>
      </c>
      <c r="E160" s="292" t="s">
        <v>1522</v>
      </c>
      <c r="F160" s="291" t="s">
        <v>1371</v>
      </c>
      <c r="G160" s="293" t="s">
        <v>1542</v>
      </c>
      <c r="H160" s="294">
        <v>102000</v>
      </c>
      <c r="I160" s="291" t="s">
        <v>1254</v>
      </c>
      <c r="J160" s="294">
        <f t="shared" si="7"/>
        <v>102000</v>
      </c>
      <c r="K160" s="295">
        <v>45536</v>
      </c>
      <c r="M160" s="296"/>
    </row>
    <row r="161" spans="1:13" x14ac:dyDescent="0.25">
      <c r="A161" s="291">
        <v>74</v>
      </c>
      <c r="B161" s="334">
        <v>45162</v>
      </c>
      <c r="C161" s="290" t="s">
        <v>1400</v>
      </c>
      <c r="D161" s="292" t="s">
        <v>1483</v>
      </c>
      <c r="E161" s="292" t="s">
        <v>1522</v>
      </c>
      <c r="F161" s="291" t="s">
        <v>1371</v>
      </c>
      <c r="G161" s="293" t="s">
        <v>1545</v>
      </c>
      <c r="H161" s="294">
        <v>225840</v>
      </c>
      <c r="I161" s="291" t="s">
        <v>1254</v>
      </c>
      <c r="J161" s="294">
        <f t="shared" si="7"/>
        <v>225840</v>
      </c>
      <c r="K161" s="295">
        <v>45536</v>
      </c>
      <c r="M161" s="296"/>
    </row>
    <row r="162" spans="1:13" x14ac:dyDescent="0.25">
      <c r="A162" s="291">
        <v>75</v>
      </c>
      <c r="B162" s="334">
        <v>45372</v>
      </c>
      <c r="C162" s="290" t="s">
        <v>1403</v>
      </c>
      <c r="D162" s="292" t="s">
        <v>1484</v>
      </c>
      <c r="E162" s="292" t="s">
        <v>1522</v>
      </c>
      <c r="F162" s="291" t="s">
        <v>1371</v>
      </c>
      <c r="G162" s="293" t="s">
        <v>1545</v>
      </c>
      <c r="H162" s="294">
        <v>1785250</v>
      </c>
      <c r="I162" s="291" t="s">
        <v>1254</v>
      </c>
      <c r="J162" s="294">
        <f t="shared" si="7"/>
        <v>1785250</v>
      </c>
      <c r="K162" s="295">
        <v>45536</v>
      </c>
      <c r="M162" s="296"/>
    </row>
    <row r="163" spans="1:13" x14ac:dyDescent="0.25">
      <c r="A163" s="291">
        <v>76</v>
      </c>
      <c r="B163" s="334">
        <v>45401</v>
      </c>
      <c r="C163" s="290" t="s">
        <v>1398</v>
      </c>
      <c r="D163" s="292" t="s">
        <v>1492</v>
      </c>
      <c r="E163" s="292" t="s">
        <v>1522</v>
      </c>
      <c r="F163" s="291" t="s">
        <v>1371</v>
      </c>
      <c r="G163" s="293" t="s">
        <v>1546</v>
      </c>
      <c r="H163" s="294">
        <v>1492040</v>
      </c>
      <c r="I163" s="291" t="s">
        <v>1254</v>
      </c>
      <c r="J163" s="294">
        <f t="shared" si="7"/>
        <v>1492040</v>
      </c>
      <c r="K163" s="295">
        <v>45536</v>
      </c>
      <c r="M163" s="296"/>
    </row>
    <row r="164" spans="1:13" ht="31.5" x14ac:dyDescent="0.25">
      <c r="A164" s="291">
        <v>77</v>
      </c>
      <c r="B164" s="291" t="s">
        <v>1647</v>
      </c>
      <c r="C164" s="293" t="s">
        <v>1623</v>
      </c>
      <c r="D164" s="299" t="s">
        <v>1664</v>
      </c>
      <c r="E164" s="291" t="s">
        <v>1522</v>
      </c>
      <c r="F164" s="291" t="s">
        <v>1723</v>
      </c>
      <c r="G164" s="293" t="s">
        <v>1689</v>
      </c>
      <c r="H164" s="294">
        <v>8880256</v>
      </c>
      <c r="I164" s="291" t="s">
        <v>1254</v>
      </c>
      <c r="J164" s="294">
        <f t="shared" si="7"/>
        <v>8880256</v>
      </c>
      <c r="K164" s="300">
        <v>45536</v>
      </c>
      <c r="M164" s="296"/>
    </row>
    <row r="165" spans="1:13" ht="31.5" x14ac:dyDescent="0.25">
      <c r="A165" s="291">
        <v>78</v>
      </c>
      <c r="B165" s="291" t="s">
        <v>1648</v>
      </c>
      <c r="C165" s="293" t="s">
        <v>1623</v>
      </c>
      <c r="D165" s="299" t="s">
        <v>1665</v>
      </c>
      <c r="E165" s="291" t="s">
        <v>1522</v>
      </c>
      <c r="F165" s="291" t="s">
        <v>1723</v>
      </c>
      <c r="G165" s="293" t="s">
        <v>1690</v>
      </c>
      <c r="H165" s="294">
        <v>8228672</v>
      </c>
      <c r="I165" s="291" t="s">
        <v>1254</v>
      </c>
      <c r="J165" s="294">
        <f t="shared" si="7"/>
        <v>8228672</v>
      </c>
      <c r="K165" s="300">
        <v>45536</v>
      </c>
      <c r="M165" s="296"/>
    </row>
    <row r="166" spans="1:13" x14ac:dyDescent="0.25">
      <c r="A166" s="291">
        <v>79</v>
      </c>
      <c r="B166" s="335">
        <v>45473</v>
      </c>
      <c r="C166" s="293" t="s">
        <v>1646</v>
      </c>
      <c r="D166" s="292" t="s">
        <v>1729</v>
      </c>
      <c r="E166" s="291" t="s">
        <v>1522</v>
      </c>
      <c r="F166" s="299" t="s">
        <v>1373</v>
      </c>
      <c r="G166" s="293" t="s">
        <v>1730</v>
      </c>
      <c r="H166" s="294">
        <v>8000000</v>
      </c>
      <c r="I166" s="291" t="s">
        <v>1254</v>
      </c>
      <c r="J166" s="294">
        <f t="shared" si="7"/>
        <v>8000000</v>
      </c>
      <c r="K166" s="295">
        <v>45536</v>
      </c>
      <c r="M166" s="296"/>
    </row>
    <row r="167" spans="1:13" x14ac:dyDescent="0.25">
      <c r="A167" s="291">
        <v>80</v>
      </c>
      <c r="B167" s="334">
        <v>45407</v>
      </c>
      <c r="C167" s="290" t="s">
        <v>1453</v>
      </c>
      <c r="D167" s="292" t="s">
        <v>1509</v>
      </c>
      <c r="E167" s="292" t="s">
        <v>1522</v>
      </c>
      <c r="F167" s="291" t="s">
        <v>1526</v>
      </c>
      <c r="G167" s="293" t="s">
        <v>1598</v>
      </c>
      <c r="H167" s="294">
        <v>69600</v>
      </c>
      <c r="I167" s="291" t="s">
        <v>1254</v>
      </c>
      <c r="J167" s="294">
        <f t="shared" si="7"/>
        <v>69600</v>
      </c>
      <c r="K167" s="295">
        <v>45559</v>
      </c>
      <c r="M167" s="296"/>
    </row>
    <row r="168" spans="1:13" x14ac:dyDescent="0.25">
      <c r="A168" s="291">
        <v>81</v>
      </c>
      <c r="B168" s="335" t="s">
        <v>1739</v>
      </c>
      <c r="C168" s="293" t="s">
        <v>1257</v>
      </c>
      <c r="D168" s="299" t="s">
        <v>1290</v>
      </c>
      <c r="E168" s="291" t="s">
        <v>1333</v>
      </c>
      <c r="F168" s="299" t="s">
        <v>1282</v>
      </c>
      <c r="G168" s="293" t="s">
        <v>1306</v>
      </c>
      <c r="H168" s="294">
        <v>2500000</v>
      </c>
      <c r="I168" s="291" t="s">
        <v>1254</v>
      </c>
      <c r="J168" s="294">
        <f t="shared" si="7"/>
        <v>2500000</v>
      </c>
      <c r="K168" s="295">
        <v>45566</v>
      </c>
      <c r="M168" s="296"/>
    </row>
    <row r="169" spans="1:13" x14ac:dyDescent="0.25">
      <c r="A169" s="291">
        <v>82</v>
      </c>
      <c r="B169" s="338" t="s">
        <v>1735</v>
      </c>
      <c r="C169" s="293" t="s">
        <v>1263</v>
      </c>
      <c r="D169" s="299" t="s">
        <v>1293</v>
      </c>
      <c r="E169" s="291" t="s">
        <v>1334</v>
      </c>
      <c r="F169" s="299" t="s">
        <v>1285</v>
      </c>
      <c r="G169" s="319" t="s">
        <v>1312</v>
      </c>
      <c r="H169" s="294">
        <v>5000000</v>
      </c>
      <c r="I169" s="291" t="s">
        <v>1254</v>
      </c>
      <c r="J169" s="294">
        <f t="shared" si="7"/>
        <v>5000000</v>
      </c>
      <c r="K169" s="295">
        <v>45566</v>
      </c>
      <c r="M169" s="296"/>
    </row>
    <row r="170" spans="1:13" ht="31.5" x14ac:dyDescent="0.25">
      <c r="A170" s="291">
        <v>83</v>
      </c>
      <c r="B170" s="335">
        <v>44622</v>
      </c>
      <c r="C170" s="293" t="s">
        <v>1271</v>
      </c>
      <c r="D170" s="299" t="s">
        <v>1299</v>
      </c>
      <c r="E170" s="291" t="s">
        <v>1333</v>
      </c>
      <c r="F170" s="299" t="s">
        <v>1286</v>
      </c>
      <c r="G170" s="293" t="s">
        <v>1320</v>
      </c>
      <c r="H170" s="294">
        <v>3000000</v>
      </c>
      <c r="I170" s="291" t="s">
        <v>1254</v>
      </c>
      <c r="J170" s="294">
        <f t="shared" si="7"/>
        <v>3000000</v>
      </c>
      <c r="K170" s="295">
        <v>45566</v>
      </c>
      <c r="M170" s="296"/>
    </row>
    <row r="171" spans="1:13" ht="31.5" x14ac:dyDescent="0.25">
      <c r="A171" s="291">
        <v>84</v>
      </c>
      <c r="B171" s="338">
        <v>44385</v>
      </c>
      <c r="C171" s="293" t="s">
        <v>1270</v>
      </c>
      <c r="D171" s="299" t="s">
        <v>1298</v>
      </c>
      <c r="E171" s="291" t="s">
        <v>1334</v>
      </c>
      <c r="F171" s="299" t="s">
        <v>1286</v>
      </c>
      <c r="G171" s="319" t="s">
        <v>1319</v>
      </c>
      <c r="H171" s="294">
        <v>3922714</v>
      </c>
      <c r="I171" s="291" t="s">
        <v>1254</v>
      </c>
      <c r="J171" s="294">
        <f t="shared" si="7"/>
        <v>3922714</v>
      </c>
      <c r="K171" s="295">
        <v>45566</v>
      </c>
      <c r="M171" s="296"/>
    </row>
    <row r="172" spans="1:13" ht="47.25" x14ac:dyDescent="0.25">
      <c r="A172" s="291">
        <v>85</v>
      </c>
      <c r="B172" s="339" t="s">
        <v>1733</v>
      </c>
      <c r="C172" s="293" t="s">
        <v>1278</v>
      </c>
      <c r="D172" s="299" t="s">
        <v>1301</v>
      </c>
      <c r="E172" s="291" t="s">
        <v>1336</v>
      </c>
      <c r="F172" s="299" t="s">
        <v>1287</v>
      </c>
      <c r="G172" s="293" t="s">
        <v>1325</v>
      </c>
      <c r="H172" s="294">
        <v>1992000</v>
      </c>
      <c r="I172" s="291" t="s">
        <v>1254</v>
      </c>
      <c r="J172" s="294">
        <f t="shared" si="7"/>
        <v>1992000</v>
      </c>
      <c r="K172" s="295">
        <v>45566</v>
      </c>
      <c r="M172" s="296"/>
    </row>
    <row r="173" spans="1:13" ht="31.5" x14ac:dyDescent="0.25">
      <c r="A173" s="291">
        <v>86</v>
      </c>
      <c r="B173" s="291" t="s">
        <v>1740</v>
      </c>
      <c r="C173" s="293" t="s">
        <v>1280</v>
      </c>
      <c r="D173" s="299" t="s">
        <v>1303</v>
      </c>
      <c r="E173" s="291" t="s">
        <v>1334</v>
      </c>
      <c r="F173" s="299" t="s">
        <v>1288</v>
      </c>
      <c r="G173" s="321" t="s">
        <v>1327</v>
      </c>
      <c r="H173" s="294">
        <v>2223000</v>
      </c>
      <c r="I173" s="291" t="s">
        <v>1254</v>
      </c>
      <c r="J173" s="294">
        <f t="shared" si="7"/>
        <v>2223000</v>
      </c>
      <c r="K173" s="295">
        <v>45566</v>
      </c>
      <c r="M173" s="296"/>
    </row>
    <row r="174" spans="1:13" ht="31.5" x14ac:dyDescent="0.25">
      <c r="A174" s="291">
        <v>87</v>
      </c>
      <c r="B174" s="334">
        <v>45260</v>
      </c>
      <c r="C174" s="290" t="s">
        <v>1389</v>
      </c>
      <c r="D174" s="299" t="s">
        <v>1754</v>
      </c>
      <c r="E174" s="292" t="s">
        <v>1522</v>
      </c>
      <c r="F174" s="291" t="s">
        <v>1523</v>
      </c>
      <c r="G174" s="293" t="s">
        <v>1534</v>
      </c>
      <c r="H174" s="294">
        <v>3152837.08</v>
      </c>
      <c r="I174" s="291" t="s">
        <v>1254</v>
      </c>
      <c r="J174" s="294">
        <f t="shared" si="7"/>
        <v>3152837.08</v>
      </c>
      <c r="K174" s="295">
        <v>45566</v>
      </c>
      <c r="M174" s="296"/>
    </row>
    <row r="175" spans="1:13" x14ac:dyDescent="0.25">
      <c r="A175" s="291">
        <v>88</v>
      </c>
      <c r="B175" s="334">
        <v>45176</v>
      </c>
      <c r="C175" s="290" t="s">
        <v>1406</v>
      </c>
      <c r="D175" s="292" t="s">
        <v>1493</v>
      </c>
      <c r="E175" s="292" t="s">
        <v>1522</v>
      </c>
      <c r="F175" s="291" t="s">
        <v>1371</v>
      </c>
      <c r="G175" s="293" t="s">
        <v>1547</v>
      </c>
      <c r="H175" s="294">
        <v>300000</v>
      </c>
      <c r="I175" s="291" t="s">
        <v>1254</v>
      </c>
      <c r="J175" s="294">
        <f t="shared" si="7"/>
        <v>300000</v>
      </c>
      <c r="K175" s="295">
        <v>45566</v>
      </c>
      <c r="M175" s="296"/>
    </row>
    <row r="176" spans="1:13" x14ac:dyDescent="0.25">
      <c r="A176" s="291">
        <v>89</v>
      </c>
      <c r="B176" s="334">
        <v>45181</v>
      </c>
      <c r="C176" s="290" t="s">
        <v>1404</v>
      </c>
      <c r="D176" s="292" t="s">
        <v>1485</v>
      </c>
      <c r="E176" s="292" t="s">
        <v>1522</v>
      </c>
      <c r="F176" s="291" t="s">
        <v>1371</v>
      </c>
      <c r="G176" s="293" t="s">
        <v>1545</v>
      </c>
      <c r="H176" s="294">
        <v>834360</v>
      </c>
      <c r="I176" s="291" t="s">
        <v>1254</v>
      </c>
      <c r="J176" s="294">
        <f t="shared" si="7"/>
        <v>834360</v>
      </c>
      <c r="K176" s="295">
        <v>45566</v>
      </c>
      <c r="M176" s="296"/>
    </row>
    <row r="177" spans="1:13" x14ac:dyDescent="0.25">
      <c r="A177" s="291">
        <v>90</v>
      </c>
      <c r="B177" s="334">
        <v>45225</v>
      </c>
      <c r="C177" s="290" t="s">
        <v>1400</v>
      </c>
      <c r="D177" s="292" t="s">
        <v>1486</v>
      </c>
      <c r="E177" s="292" t="s">
        <v>1522</v>
      </c>
      <c r="F177" s="291" t="s">
        <v>1371</v>
      </c>
      <c r="G177" s="293" t="s">
        <v>1545</v>
      </c>
      <c r="H177" s="294">
        <v>722095</v>
      </c>
      <c r="I177" s="291" t="s">
        <v>1254</v>
      </c>
      <c r="J177" s="294">
        <f t="shared" si="7"/>
        <v>722095</v>
      </c>
      <c r="K177" s="295">
        <v>45566</v>
      </c>
      <c r="M177" s="296"/>
    </row>
    <row r="178" spans="1:13" x14ac:dyDescent="0.25">
      <c r="A178" s="291">
        <v>91</v>
      </c>
      <c r="B178" s="334">
        <v>45244</v>
      </c>
      <c r="C178" s="290" t="s">
        <v>1405</v>
      </c>
      <c r="D178" s="292" t="s">
        <v>1487</v>
      </c>
      <c r="E178" s="292" t="s">
        <v>1522</v>
      </c>
      <c r="F178" s="291" t="s">
        <v>1371</v>
      </c>
      <c r="G178" s="293" t="s">
        <v>1545</v>
      </c>
      <c r="H178" s="294">
        <v>233500</v>
      </c>
      <c r="I178" s="291" t="s">
        <v>1254</v>
      </c>
      <c r="J178" s="294">
        <f t="shared" si="7"/>
        <v>233500</v>
      </c>
      <c r="K178" s="295">
        <v>45566</v>
      </c>
      <c r="M178" s="296"/>
    </row>
    <row r="179" spans="1:13" x14ac:dyDescent="0.25">
      <c r="A179" s="291">
        <v>92</v>
      </c>
      <c r="B179" s="334">
        <v>45259</v>
      </c>
      <c r="C179" s="290" t="s">
        <v>1399</v>
      </c>
      <c r="D179" s="292" t="s">
        <v>1488</v>
      </c>
      <c r="E179" s="292" t="s">
        <v>1522</v>
      </c>
      <c r="F179" s="291" t="s">
        <v>1371</v>
      </c>
      <c r="G179" s="293" t="s">
        <v>1545</v>
      </c>
      <c r="H179" s="294">
        <v>340300</v>
      </c>
      <c r="I179" s="291" t="s">
        <v>1254</v>
      </c>
      <c r="J179" s="294">
        <f t="shared" si="7"/>
        <v>340300</v>
      </c>
      <c r="K179" s="295">
        <v>45566</v>
      </c>
      <c r="M179" s="296"/>
    </row>
    <row r="180" spans="1:13" x14ac:dyDescent="0.25">
      <c r="A180" s="291">
        <v>93</v>
      </c>
      <c r="B180" s="334">
        <v>45273</v>
      </c>
      <c r="C180" s="293" t="s">
        <v>1415</v>
      </c>
      <c r="D180" s="299">
        <v>2545</v>
      </c>
      <c r="E180" s="292" t="s">
        <v>1522</v>
      </c>
      <c r="F180" s="291" t="s">
        <v>1371</v>
      </c>
      <c r="G180" s="293" t="s">
        <v>1381</v>
      </c>
      <c r="H180" s="294">
        <v>2264500</v>
      </c>
      <c r="I180" s="291" t="s">
        <v>1254</v>
      </c>
      <c r="J180" s="294">
        <f t="shared" si="7"/>
        <v>2264500</v>
      </c>
      <c r="K180" s="295">
        <v>45566</v>
      </c>
      <c r="M180" s="296"/>
    </row>
    <row r="181" spans="1:13" x14ac:dyDescent="0.25">
      <c r="A181" s="291">
        <v>94</v>
      </c>
      <c r="B181" s="334">
        <v>45316</v>
      </c>
      <c r="C181" s="290" t="s">
        <v>1409</v>
      </c>
      <c r="D181" s="292" t="s">
        <v>1496</v>
      </c>
      <c r="E181" s="292" t="s">
        <v>1522</v>
      </c>
      <c r="F181" s="291" t="s">
        <v>1371</v>
      </c>
      <c r="G181" s="293" t="s">
        <v>1548</v>
      </c>
      <c r="H181" s="294">
        <v>1167000</v>
      </c>
      <c r="I181" s="291" t="s">
        <v>1254</v>
      </c>
      <c r="J181" s="294">
        <f t="shared" si="7"/>
        <v>1167000</v>
      </c>
      <c r="K181" s="295">
        <v>45566</v>
      </c>
      <c r="M181" s="296"/>
    </row>
    <row r="182" spans="1:13" ht="31.5" x14ac:dyDescent="0.25">
      <c r="A182" s="291">
        <v>95</v>
      </c>
      <c r="B182" s="291" t="s">
        <v>1650</v>
      </c>
      <c r="C182" s="293" t="s">
        <v>1453</v>
      </c>
      <c r="D182" s="299" t="s">
        <v>1667</v>
      </c>
      <c r="E182" s="291" t="s">
        <v>1522</v>
      </c>
      <c r="F182" s="291" t="s">
        <v>1524</v>
      </c>
      <c r="G182" s="293" t="s">
        <v>1692</v>
      </c>
      <c r="H182" s="294">
        <v>678520</v>
      </c>
      <c r="I182" s="291" t="s">
        <v>1254</v>
      </c>
      <c r="J182" s="294">
        <f t="shared" si="7"/>
        <v>678520</v>
      </c>
      <c r="K182" s="295">
        <v>45566</v>
      </c>
      <c r="M182" s="296"/>
    </row>
    <row r="183" spans="1:13" x14ac:dyDescent="0.25">
      <c r="A183" s="291">
        <v>96</v>
      </c>
      <c r="B183" s="335">
        <v>45600</v>
      </c>
      <c r="C183" s="293" t="s">
        <v>1625</v>
      </c>
      <c r="D183" s="299" t="s">
        <v>1668</v>
      </c>
      <c r="E183" s="291" t="s">
        <v>1522</v>
      </c>
      <c r="F183" s="291" t="s">
        <v>1524</v>
      </c>
      <c r="G183" s="293" t="s">
        <v>1693</v>
      </c>
      <c r="H183" s="294">
        <v>498800</v>
      </c>
      <c r="I183" s="291" t="s">
        <v>1254</v>
      </c>
      <c r="J183" s="294">
        <f t="shared" ref="J183:J214" si="8">H183</f>
        <v>498800</v>
      </c>
      <c r="K183" s="295">
        <v>45566</v>
      </c>
      <c r="M183" s="296"/>
    </row>
    <row r="184" spans="1:13" ht="47.25" x14ac:dyDescent="0.25">
      <c r="A184" s="291">
        <v>97</v>
      </c>
      <c r="B184" s="291" t="s">
        <v>1658</v>
      </c>
      <c r="C184" s="293" t="s">
        <v>1639</v>
      </c>
      <c r="D184" s="299" t="s">
        <v>1679</v>
      </c>
      <c r="E184" s="291" t="s">
        <v>1522</v>
      </c>
      <c r="F184" s="291" t="s">
        <v>1725</v>
      </c>
      <c r="G184" s="293" t="s">
        <v>1712</v>
      </c>
      <c r="H184" s="294">
        <v>563547.69999999995</v>
      </c>
      <c r="I184" s="291" t="s">
        <v>1254</v>
      </c>
      <c r="J184" s="294">
        <f t="shared" si="8"/>
        <v>563547.69999999995</v>
      </c>
      <c r="K184" s="295">
        <v>45566</v>
      </c>
      <c r="M184" s="296"/>
    </row>
    <row r="185" spans="1:13" x14ac:dyDescent="0.25">
      <c r="A185" s="291">
        <v>98</v>
      </c>
      <c r="B185" s="335">
        <v>45473</v>
      </c>
      <c r="C185" s="290" t="s">
        <v>1646</v>
      </c>
      <c r="D185" s="299" t="s">
        <v>1729</v>
      </c>
      <c r="E185" s="291" t="s">
        <v>1522</v>
      </c>
      <c r="F185" s="291" t="s">
        <v>1286</v>
      </c>
      <c r="G185" s="290" t="s">
        <v>1731</v>
      </c>
      <c r="H185" s="323">
        <v>8000000</v>
      </c>
      <c r="I185" s="291" t="s">
        <v>1254</v>
      </c>
      <c r="J185" s="294">
        <f t="shared" si="8"/>
        <v>8000000</v>
      </c>
      <c r="K185" s="295">
        <v>45566</v>
      </c>
      <c r="M185" s="296"/>
    </row>
    <row r="186" spans="1:13" x14ac:dyDescent="0.25">
      <c r="A186" s="291">
        <v>99</v>
      </c>
      <c r="B186" s="291" t="s">
        <v>1735</v>
      </c>
      <c r="C186" s="293" t="s">
        <v>1263</v>
      </c>
      <c r="D186" s="299" t="s">
        <v>1293</v>
      </c>
      <c r="E186" s="291" t="s">
        <v>1334</v>
      </c>
      <c r="F186" s="299" t="s">
        <v>1285</v>
      </c>
      <c r="G186" s="319" t="s">
        <v>1312</v>
      </c>
      <c r="H186" s="294">
        <v>5000000</v>
      </c>
      <c r="I186" s="291" t="s">
        <v>1254</v>
      </c>
      <c r="J186" s="294">
        <f t="shared" si="8"/>
        <v>5000000</v>
      </c>
      <c r="K186" s="295">
        <v>45597</v>
      </c>
      <c r="M186" s="296"/>
    </row>
    <row r="187" spans="1:13" ht="47.25" x14ac:dyDescent="0.25">
      <c r="A187" s="291">
        <v>100</v>
      </c>
      <c r="B187" s="339" t="s">
        <v>1733</v>
      </c>
      <c r="C187" s="293" t="s">
        <v>1278</v>
      </c>
      <c r="D187" s="299" t="s">
        <v>1301</v>
      </c>
      <c r="E187" s="291" t="s">
        <v>1336</v>
      </c>
      <c r="F187" s="299" t="s">
        <v>1287</v>
      </c>
      <c r="G187" s="293" t="s">
        <v>1325</v>
      </c>
      <c r="H187" s="294">
        <v>2000000</v>
      </c>
      <c r="I187" s="291" t="s">
        <v>1254</v>
      </c>
      <c r="J187" s="294">
        <f t="shared" si="8"/>
        <v>2000000</v>
      </c>
      <c r="K187" s="295">
        <v>45597</v>
      </c>
      <c r="M187" s="296"/>
    </row>
    <row r="188" spans="1:13" x14ac:dyDescent="0.25">
      <c r="A188" s="291">
        <v>101</v>
      </c>
      <c r="B188" s="334">
        <v>45437</v>
      </c>
      <c r="C188" s="290" t="s">
        <v>1400</v>
      </c>
      <c r="D188" s="292" t="s">
        <v>1489</v>
      </c>
      <c r="E188" s="292" t="s">
        <v>1522</v>
      </c>
      <c r="F188" s="291" t="s">
        <v>1371</v>
      </c>
      <c r="G188" s="293" t="s">
        <v>1545</v>
      </c>
      <c r="H188" s="294">
        <v>528680</v>
      </c>
      <c r="I188" s="291" t="s">
        <v>1254</v>
      </c>
      <c r="J188" s="294">
        <f t="shared" si="8"/>
        <v>528680</v>
      </c>
      <c r="K188" s="295">
        <v>45597</v>
      </c>
      <c r="M188" s="296"/>
    </row>
    <row r="189" spans="1:13" ht="31.5" x14ac:dyDescent="0.25">
      <c r="A189" s="291">
        <v>102</v>
      </c>
      <c r="B189" s="334">
        <v>45230</v>
      </c>
      <c r="C189" s="290" t="s">
        <v>1389</v>
      </c>
      <c r="D189" s="299" t="s">
        <v>1754</v>
      </c>
      <c r="E189" s="292" t="s">
        <v>1522</v>
      </c>
      <c r="F189" s="291" t="s">
        <v>1523</v>
      </c>
      <c r="G189" s="293" t="s">
        <v>1535</v>
      </c>
      <c r="H189" s="294">
        <v>1015154.12</v>
      </c>
      <c r="I189" s="291" t="s">
        <v>1254</v>
      </c>
      <c r="J189" s="294">
        <f t="shared" si="8"/>
        <v>1015154.12</v>
      </c>
      <c r="K189" s="295">
        <v>45597</v>
      </c>
      <c r="M189" s="296"/>
    </row>
    <row r="190" spans="1:13" x14ac:dyDescent="0.25">
      <c r="A190" s="291">
        <v>103</v>
      </c>
      <c r="B190" s="334">
        <v>45278</v>
      </c>
      <c r="C190" s="290" t="s">
        <v>1401</v>
      </c>
      <c r="D190" s="292" t="s">
        <v>1490</v>
      </c>
      <c r="E190" s="292" t="s">
        <v>1522</v>
      </c>
      <c r="F190" s="291" t="s">
        <v>1371</v>
      </c>
      <c r="G190" s="293" t="s">
        <v>1545</v>
      </c>
      <c r="H190" s="294">
        <v>673976</v>
      </c>
      <c r="I190" s="291" t="s">
        <v>1254</v>
      </c>
      <c r="J190" s="294">
        <f t="shared" si="8"/>
        <v>673976</v>
      </c>
      <c r="K190" s="295">
        <v>45597</v>
      </c>
      <c r="M190" s="296"/>
    </row>
    <row r="191" spans="1:13" x14ac:dyDescent="0.25">
      <c r="A191" s="291">
        <v>104</v>
      </c>
      <c r="B191" s="334">
        <v>45293</v>
      </c>
      <c r="C191" s="290" t="s">
        <v>1404</v>
      </c>
      <c r="D191" s="292" t="s">
        <v>1504</v>
      </c>
      <c r="E191" s="292" t="s">
        <v>1522</v>
      </c>
      <c r="F191" s="291" t="s">
        <v>1371</v>
      </c>
      <c r="G191" s="293" t="s">
        <v>1555</v>
      </c>
      <c r="H191" s="294">
        <v>1200000</v>
      </c>
      <c r="I191" s="291" t="s">
        <v>1254</v>
      </c>
      <c r="J191" s="294">
        <f t="shared" si="8"/>
        <v>1200000</v>
      </c>
      <c r="K191" s="295">
        <v>45597</v>
      </c>
      <c r="M191" s="296"/>
    </row>
    <row r="192" spans="1:13" x14ac:dyDescent="0.25">
      <c r="A192" s="291">
        <v>105</v>
      </c>
      <c r="B192" s="334">
        <v>45308</v>
      </c>
      <c r="C192" s="290" t="s">
        <v>1416</v>
      </c>
      <c r="D192" s="292" t="s">
        <v>1502</v>
      </c>
      <c r="E192" s="292" t="s">
        <v>1522</v>
      </c>
      <c r="F192" s="291" t="s">
        <v>1371</v>
      </c>
      <c r="G192" s="293" t="s">
        <v>1381</v>
      </c>
      <c r="H192" s="294">
        <v>8149740</v>
      </c>
      <c r="I192" s="291" t="s">
        <v>1254</v>
      </c>
      <c r="J192" s="294">
        <f t="shared" si="8"/>
        <v>8149740</v>
      </c>
      <c r="K192" s="295">
        <v>45597</v>
      </c>
      <c r="M192" s="296"/>
    </row>
    <row r="193" spans="1:13" x14ac:dyDescent="0.25">
      <c r="A193" s="291">
        <v>106</v>
      </c>
      <c r="B193" s="334">
        <v>45308</v>
      </c>
      <c r="C193" s="290" t="s">
        <v>1397</v>
      </c>
      <c r="D193" s="292" t="s">
        <v>1472</v>
      </c>
      <c r="E193" s="292" t="s">
        <v>1522</v>
      </c>
      <c r="F193" s="291" t="s">
        <v>1371</v>
      </c>
      <c r="G193" s="293" t="s">
        <v>1544</v>
      </c>
      <c r="H193" s="294">
        <v>3772200</v>
      </c>
      <c r="I193" s="291" t="s">
        <v>1254</v>
      </c>
      <c r="J193" s="294">
        <f t="shared" si="8"/>
        <v>3772200</v>
      </c>
      <c r="K193" s="295">
        <v>45597</v>
      </c>
      <c r="M193" s="296"/>
    </row>
    <row r="194" spans="1:13" x14ac:dyDescent="0.25">
      <c r="A194" s="291">
        <v>107</v>
      </c>
      <c r="B194" s="334">
        <v>45308</v>
      </c>
      <c r="C194" s="290" t="s">
        <v>1397</v>
      </c>
      <c r="D194" s="292" t="s">
        <v>1473</v>
      </c>
      <c r="E194" s="292" t="s">
        <v>1522</v>
      </c>
      <c r="F194" s="291" t="s">
        <v>1371</v>
      </c>
      <c r="G194" s="293" t="s">
        <v>1544</v>
      </c>
      <c r="H194" s="294">
        <v>6613150</v>
      </c>
      <c r="I194" s="291" t="s">
        <v>1254</v>
      </c>
      <c r="J194" s="294">
        <f t="shared" si="8"/>
        <v>6613150</v>
      </c>
      <c r="K194" s="295">
        <v>45597</v>
      </c>
      <c r="M194" s="296"/>
    </row>
    <row r="195" spans="1:13" x14ac:dyDescent="0.25">
      <c r="A195" s="291">
        <v>108</v>
      </c>
      <c r="B195" s="334">
        <v>45314</v>
      </c>
      <c r="C195" s="290" t="s">
        <v>1401</v>
      </c>
      <c r="D195" s="292" t="s">
        <v>1491</v>
      </c>
      <c r="E195" s="292" t="s">
        <v>1522</v>
      </c>
      <c r="F195" s="291" t="s">
        <v>1371</v>
      </c>
      <c r="G195" s="293" t="s">
        <v>1545</v>
      </c>
      <c r="H195" s="294">
        <v>157880</v>
      </c>
      <c r="I195" s="291" t="s">
        <v>1254</v>
      </c>
      <c r="J195" s="294">
        <f t="shared" si="8"/>
        <v>157880</v>
      </c>
      <c r="K195" s="295">
        <v>45597</v>
      </c>
      <c r="M195" s="296"/>
    </row>
    <row r="196" spans="1:13" x14ac:dyDescent="0.25">
      <c r="A196" s="291">
        <v>109</v>
      </c>
      <c r="B196" s="334">
        <v>45316</v>
      </c>
      <c r="C196" s="290" t="s">
        <v>1409</v>
      </c>
      <c r="D196" s="292" t="s">
        <v>1497</v>
      </c>
      <c r="E196" s="292" t="s">
        <v>1522</v>
      </c>
      <c r="F196" s="291" t="s">
        <v>1371</v>
      </c>
      <c r="G196" s="293" t="s">
        <v>1548</v>
      </c>
      <c r="H196" s="294">
        <v>1045300</v>
      </c>
      <c r="I196" s="291" t="s">
        <v>1254</v>
      </c>
      <c r="J196" s="294">
        <f t="shared" si="8"/>
        <v>1045300</v>
      </c>
      <c r="K196" s="295">
        <v>45597</v>
      </c>
      <c r="M196" s="296"/>
    </row>
    <row r="197" spans="1:13" x14ac:dyDescent="0.25">
      <c r="A197" s="291">
        <v>110</v>
      </c>
      <c r="B197" s="334">
        <v>45385</v>
      </c>
      <c r="C197" s="290" t="s">
        <v>1410</v>
      </c>
      <c r="D197" s="299">
        <v>2596</v>
      </c>
      <c r="E197" s="292" t="s">
        <v>1522</v>
      </c>
      <c r="F197" s="291" t="s">
        <v>1371</v>
      </c>
      <c r="G197" s="293" t="s">
        <v>1550</v>
      </c>
      <c r="H197" s="294">
        <v>1030000</v>
      </c>
      <c r="I197" s="291" t="s">
        <v>1254</v>
      </c>
      <c r="J197" s="294">
        <f t="shared" si="8"/>
        <v>1030000</v>
      </c>
      <c r="K197" s="295">
        <v>45597</v>
      </c>
      <c r="M197" s="296"/>
    </row>
    <row r="198" spans="1:13" x14ac:dyDescent="0.25">
      <c r="A198" s="291">
        <v>111</v>
      </c>
      <c r="B198" s="334">
        <v>45419</v>
      </c>
      <c r="C198" s="290" t="s">
        <v>1391</v>
      </c>
      <c r="D198" s="292" t="s">
        <v>1498</v>
      </c>
      <c r="E198" s="292" t="s">
        <v>1522</v>
      </c>
      <c r="F198" s="291" t="s">
        <v>1371</v>
      </c>
      <c r="G198" s="293" t="s">
        <v>1549</v>
      </c>
      <c r="H198" s="294">
        <v>965000</v>
      </c>
      <c r="I198" s="291" t="s">
        <v>1254</v>
      </c>
      <c r="J198" s="294">
        <f t="shared" si="8"/>
        <v>965000</v>
      </c>
      <c r="K198" s="295">
        <v>45597</v>
      </c>
      <c r="M198" s="296"/>
    </row>
    <row r="199" spans="1:13" x14ac:dyDescent="0.25">
      <c r="A199" s="291">
        <v>112</v>
      </c>
      <c r="B199" s="335">
        <v>45474</v>
      </c>
      <c r="C199" s="290" t="s">
        <v>1646</v>
      </c>
      <c r="D199" s="299" t="s">
        <v>1729</v>
      </c>
      <c r="E199" s="291" t="s">
        <v>1522</v>
      </c>
      <c r="F199" s="291" t="s">
        <v>1286</v>
      </c>
      <c r="G199" s="290" t="s">
        <v>1731</v>
      </c>
      <c r="H199" s="294">
        <v>8000000</v>
      </c>
      <c r="I199" s="291" t="s">
        <v>1254</v>
      </c>
      <c r="J199" s="294">
        <f t="shared" si="8"/>
        <v>8000000</v>
      </c>
      <c r="K199" s="295">
        <v>45597</v>
      </c>
      <c r="M199" s="296"/>
    </row>
    <row r="200" spans="1:13" ht="31.5" x14ac:dyDescent="0.25">
      <c r="A200" s="291">
        <v>113</v>
      </c>
      <c r="B200" s="291" t="s">
        <v>1732</v>
      </c>
      <c r="C200" s="293" t="s">
        <v>1255</v>
      </c>
      <c r="D200" s="299">
        <v>6951</v>
      </c>
      <c r="E200" s="291" t="s">
        <v>1333</v>
      </c>
      <c r="F200" s="299" t="s">
        <v>1281</v>
      </c>
      <c r="G200" s="293" t="s">
        <v>1304</v>
      </c>
      <c r="H200" s="294">
        <v>1320000</v>
      </c>
      <c r="I200" s="291" t="s">
        <v>1254</v>
      </c>
      <c r="J200" s="294">
        <f t="shared" si="8"/>
        <v>1320000</v>
      </c>
      <c r="K200" s="295">
        <v>45627</v>
      </c>
      <c r="M200" s="296"/>
    </row>
    <row r="201" spans="1:13" ht="31.5" x14ac:dyDescent="0.25">
      <c r="A201" s="291">
        <v>114</v>
      </c>
      <c r="B201" s="291" t="s">
        <v>1742</v>
      </c>
      <c r="C201" s="293" t="s">
        <v>1256</v>
      </c>
      <c r="D201" s="299" t="s">
        <v>1289</v>
      </c>
      <c r="E201" s="291" t="s">
        <v>1334</v>
      </c>
      <c r="F201" s="299" t="s">
        <v>1281</v>
      </c>
      <c r="G201" s="293" t="s">
        <v>1305</v>
      </c>
      <c r="H201" s="294">
        <v>464000</v>
      </c>
      <c r="I201" s="291" t="s">
        <v>1254</v>
      </c>
      <c r="J201" s="294">
        <f t="shared" si="8"/>
        <v>464000</v>
      </c>
      <c r="K201" s="295">
        <v>45627</v>
      </c>
      <c r="M201" s="296"/>
    </row>
    <row r="202" spans="1:13" x14ac:dyDescent="0.25">
      <c r="A202" s="291">
        <v>115</v>
      </c>
      <c r="B202" s="335">
        <v>44622</v>
      </c>
      <c r="C202" s="293" t="s">
        <v>1265</v>
      </c>
      <c r="D202" s="299">
        <v>142915</v>
      </c>
      <c r="E202" s="291" t="s">
        <v>1333</v>
      </c>
      <c r="F202" s="299" t="s">
        <v>1285</v>
      </c>
      <c r="G202" s="293" t="s">
        <v>1314</v>
      </c>
      <c r="H202" s="294">
        <v>2017800</v>
      </c>
      <c r="I202" s="291" t="s">
        <v>1254</v>
      </c>
      <c r="J202" s="294">
        <f t="shared" si="8"/>
        <v>2017800</v>
      </c>
      <c r="K202" s="295">
        <v>45627</v>
      </c>
      <c r="M202" s="296"/>
    </row>
    <row r="203" spans="1:13" ht="31.5" x14ac:dyDescent="0.25">
      <c r="A203" s="291">
        <v>116</v>
      </c>
      <c r="B203" s="291" t="s">
        <v>1743</v>
      </c>
      <c r="C203" s="293" t="s">
        <v>1266</v>
      </c>
      <c r="D203" s="299" t="s">
        <v>1295</v>
      </c>
      <c r="E203" s="291" t="s">
        <v>1333</v>
      </c>
      <c r="F203" s="299" t="s">
        <v>1285</v>
      </c>
      <c r="G203" s="293" t="s">
        <v>1315</v>
      </c>
      <c r="H203" s="294">
        <v>2273486</v>
      </c>
      <c r="I203" s="291" t="s">
        <v>1254</v>
      </c>
      <c r="J203" s="294">
        <f t="shared" si="8"/>
        <v>2273486</v>
      </c>
      <c r="K203" s="295">
        <v>45627</v>
      </c>
      <c r="M203" s="296"/>
    </row>
    <row r="204" spans="1:13" x14ac:dyDescent="0.25">
      <c r="A204" s="291">
        <v>117</v>
      </c>
      <c r="B204" s="340" t="s">
        <v>1735</v>
      </c>
      <c r="C204" s="293" t="s">
        <v>1263</v>
      </c>
      <c r="D204" s="299" t="s">
        <v>1293</v>
      </c>
      <c r="E204" s="291" t="s">
        <v>1334</v>
      </c>
      <c r="F204" s="299" t="s">
        <v>1285</v>
      </c>
      <c r="G204" s="319" t="s">
        <v>1312</v>
      </c>
      <c r="H204" s="294">
        <v>5000000</v>
      </c>
      <c r="I204" s="291" t="s">
        <v>1254</v>
      </c>
      <c r="J204" s="294">
        <f t="shared" si="8"/>
        <v>5000000</v>
      </c>
      <c r="K204" s="295">
        <v>45627</v>
      </c>
      <c r="M204" s="296"/>
    </row>
    <row r="205" spans="1:13" ht="173.25" x14ac:dyDescent="0.25">
      <c r="A205" s="291">
        <v>118</v>
      </c>
      <c r="B205" s="335" t="s">
        <v>1736</v>
      </c>
      <c r="C205" s="324" t="s">
        <v>1264</v>
      </c>
      <c r="D205" s="325" t="s">
        <v>1751</v>
      </c>
      <c r="E205" s="325" t="s">
        <v>1335</v>
      </c>
      <c r="F205" s="325" t="s">
        <v>1285</v>
      </c>
      <c r="G205" s="324" t="s">
        <v>1316</v>
      </c>
      <c r="H205" s="294">
        <v>2315550</v>
      </c>
      <c r="I205" s="291" t="s">
        <v>1254</v>
      </c>
      <c r="J205" s="294">
        <f t="shared" si="8"/>
        <v>2315550</v>
      </c>
      <c r="K205" s="326">
        <v>45627</v>
      </c>
      <c r="M205" s="296"/>
    </row>
    <row r="206" spans="1:13" ht="47.25" x14ac:dyDescent="0.25">
      <c r="A206" s="291">
        <v>119</v>
      </c>
      <c r="B206" s="339" t="s">
        <v>1733</v>
      </c>
      <c r="C206" s="293" t="s">
        <v>1278</v>
      </c>
      <c r="D206" s="299" t="s">
        <v>1301</v>
      </c>
      <c r="E206" s="291" t="s">
        <v>1336</v>
      </c>
      <c r="F206" s="299" t="s">
        <v>1287</v>
      </c>
      <c r="G206" s="293" t="s">
        <v>1325</v>
      </c>
      <c r="H206" s="294">
        <v>2000000</v>
      </c>
      <c r="I206" s="291" t="s">
        <v>1254</v>
      </c>
      <c r="J206" s="294">
        <f t="shared" si="8"/>
        <v>2000000</v>
      </c>
      <c r="K206" s="295">
        <v>45627</v>
      </c>
      <c r="M206" s="296"/>
    </row>
    <row r="207" spans="1:13" x14ac:dyDescent="0.25">
      <c r="A207" s="291">
        <v>120</v>
      </c>
      <c r="B207" s="291" t="s">
        <v>1330</v>
      </c>
      <c r="C207" s="293" t="s">
        <v>1329</v>
      </c>
      <c r="D207" s="299">
        <v>8170</v>
      </c>
      <c r="E207" s="291" t="s">
        <v>1338</v>
      </c>
      <c r="F207" s="291" t="s">
        <v>1331</v>
      </c>
      <c r="G207" s="293" t="s">
        <v>1332</v>
      </c>
      <c r="H207" s="294">
        <v>735540</v>
      </c>
      <c r="I207" s="291" t="s">
        <v>1254</v>
      </c>
      <c r="J207" s="294">
        <f t="shared" si="8"/>
        <v>735540</v>
      </c>
      <c r="K207" s="295">
        <v>45627</v>
      </c>
      <c r="M207" s="296"/>
    </row>
    <row r="208" spans="1:13" x14ac:dyDescent="0.25">
      <c r="A208" s="291">
        <v>121</v>
      </c>
      <c r="B208" s="291" t="s">
        <v>1361</v>
      </c>
      <c r="C208" s="290" t="s">
        <v>1351</v>
      </c>
      <c r="D208" s="299">
        <v>543</v>
      </c>
      <c r="E208" s="291" t="s">
        <v>1334</v>
      </c>
      <c r="F208" s="291" t="s">
        <v>1374</v>
      </c>
      <c r="G208" s="293" t="s">
        <v>1386</v>
      </c>
      <c r="H208" s="294">
        <v>1875000</v>
      </c>
      <c r="I208" s="291" t="s">
        <v>1254</v>
      </c>
      <c r="J208" s="294">
        <f t="shared" si="8"/>
        <v>1875000</v>
      </c>
      <c r="K208" s="295">
        <v>45627</v>
      </c>
      <c r="M208" s="296"/>
    </row>
    <row r="209" spans="1:13" ht="31.5" x14ac:dyDescent="0.25">
      <c r="A209" s="291">
        <v>122</v>
      </c>
      <c r="B209" s="334">
        <v>45291</v>
      </c>
      <c r="C209" s="290" t="s">
        <v>1389</v>
      </c>
      <c r="D209" s="299" t="s">
        <v>1754</v>
      </c>
      <c r="E209" s="292" t="s">
        <v>1522</v>
      </c>
      <c r="F209" s="291" t="s">
        <v>1523</v>
      </c>
      <c r="G209" s="293" t="s">
        <v>1531</v>
      </c>
      <c r="H209" s="294">
        <v>3253631.8</v>
      </c>
      <c r="I209" s="291" t="s">
        <v>1254</v>
      </c>
      <c r="J209" s="294">
        <f t="shared" si="8"/>
        <v>3253631.8</v>
      </c>
      <c r="K209" s="295">
        <v>45627</v>
      </c>
      <c r="M209" s="296"/>
    </row>
    <row r="210" spans="1:13" x14ac:dyDescent="0.25">
      <c r="A210" s="291">
        <v>123</v>
      </c>
      <c r="B210" s="335">
        <v>45571</v>
      </c>
      <c r="C210" s="293" t="s">
        <v>1620</v>
      </c>
      <c r="D210" s="299">
        <v>281</v>
      </c>
      <c r="E210" s="291" t="s">
        <v>1522</v>
      </c>
      <c r="F210" s="291" t="s">
        <v>1722</v>
      </c>
      <c r="G210" s="293" t="s">
        <v>1686</v>
      </c>
      <c r="H210" s="294">
        <v>970000</v>
      </c>
      <c r="I210" s="291" t="s">
        <v>1254</v>
      </c>
      <c r="J210" s="294">
        <f t="shared" si="8"/>
        <v>970000</v>
      </c>
      <c r="K210" s="295">
        <v>45627</v>
      </c>
      <c r="M210" s="296"/>
    </row>
    <row r="211" spans="1:13" x14ac:dyDescent="0.25">
      <c r="A211" s="291">
        <v>124</v>
      </c>
      <c r="B211" s="335">
        <v>44907</v>
      </c>
      <c r="C211" s="293" t="s">
        <v>1645</v>
      </c>
      <c r="D211" s="299" t="s">
        <v>1684</v>
      </c>
      <c r="E211" s="291" t="s">
        <v>1757</v>
      </c>
      <c r="F211" s="291" t="s">
        <v>1727</v>
      </c>
      <c r="G211" s="293" t="s">
        <v>1721</v>
      </c>
      <c r="H211" s="294">
        <v>326656</v>
      </c>
      <c r="I211" s="291" t="s">
        <v>1254</v>
      </c>
      <c r="J211" s="294">
        <f t="shared" si="8"/>
        <v>326656</v>
      </c>
      <c r="K211" s="295">
        <v>45627</v>
      </c>
      <c r="M211" s="296"/>
    </row>
    <row r="212" spans="1:13" x14ac:dyDescent="0.25">
      <c r="A212" s="291">
        <v>125</v>
      </c>
      <c r="B212" s="335">
        <v>45473</v>
      </c>
      <c r="C212" s="290" t="s">
        <v>1646</v>
      </c>
      <c r="D212" s="299" t="s">
        <v>1729</v>
      </c>
      <c r="E212" s="291" t="s">
        <v>1522</v>
      </c>
      <c r="F212" s="291" t="s">
        <v>1286</v>
      </c>
      <c r="G212" s="290" t="s">
        <v>1731</v>
      </c>
      <c r="H212" s="294">
        <v>8000000</v>
      </c>
      <c r="I212" s="291" t="s">
        <v>1254</v>
      </c>
      <c r="J212" s="294">
        <f t="shared" si="8"/>
        <v>8000000</v>
      </c>
      <c r="K212" s="295">
        <v>45627</v>
      </c>
      <c r="M212" s="296"/>
    </row>
    <row r="213" spans="1:13" x14ac:dyDescent="0.25">
      <c r="A213" s="291">
        <v>126</v>
      </c>
      <c r="B213" s="335">
        <v>44622</v>
      </c>
      <c r="C213" s="293" t="s">
        <v>1259</v>
      </c>
      <c r="D213" s="299" t="s">
        <v>1291</v>
      </c>
      <c r="E213" s="291" t="s">
        <v>1334</v>
      </c>
      <c r="F213" s="299" t="s">
        <v>1283</v>
      </c>
      <c r="G213" s="293" t="s">
        <v>1308</v>
      </c>
      <c r="H213" s="294">
        <v>1995000</v>
      </c>
      <c r="I213" s="291" t="s">
        <v>1254</v>
      </c>
      <c r="J213" s="294">
        <f t="shared" si="8"/>
        <v>1995000</v>
      </c>
      <c r="K213" s="295">
        <v>45658</v>
      </c>
      <c r="M213" s="296"/>
    </row>
    <row r="214" spans="1:13" ht="31.5" x14ac:dyDescent="0.25">
      <c r="A214" s="291">
        <v>127</v>
      </c>
      <c r="B214" s="338">
        <v>44622</v>
      </c>
      <c r="C214" s="293" t="s">
        <v>1267</v>
      </c>
      <c r="D214" s="299">
        <v>11894</v>
      </c>
      <c r="E214" s="291" t="s">
        <v>1333</v>
      </c>
      <c r="F214" s="299" t="s">
        <v>1285</v>
      </c>
      <c r="G214" s="293" t="s">
        <v>1317</v>
      </c>
      <c r="H214" s="294">
        <v>360000</v>
      </c>
      <c r="I214" s="291" t="s">
        <v>1254</v>
      </c>
      <c r="J214" s="294">
        <f t="shared" si="8"/>
        <v>360000</v>
      </c>
      <c r="K214" s="295">
        <v>45658</v>
      </c>
      <c r="M214" s="296"/>
    </row>
    <row r="215" spans="1:13" ht="31.5" x14ac:dyDescent="0.25">
      <c r="A215" s="291">
        <v>128</v>
      </c>
      <c r="B215" s="291" t="s">
        <v>1744</v>
      </c>
      <c r="C215" s="293" t="s">
        <v>1267</v>
      </c>
      <c r="D215" s="299">
        <v>11472</v>
      </c>
      <c r="E215" s="291" t="s">
        <v>1333</v>
      </c>
      <c r="F215" s="299" t="s">
        <v>1285</v>
      </c>
      <c r="G215" s="293" t="s">
        <v>1317</v>
      </c>
      <c r="H215" s="294">
        <v>775000</v>
      </c>
      <c r="I215" s="291" t="s">
        <v>1254</v>
      </c>
      <c r="J215" s="294">
        <f t="shared" ref="J215:J237" si="9">H215</f>
        <v>775000</v>
      </c>
      <c r="K215" s="295">
        <v>45658</v>
      </c>
      <c r="M215" s="296"/>
    </row>
    <row r="216" spans="1:13" ht="31.5" x14ac:dyDescent="0.25">
      <c r="A216" s="291">
        <v>129</v>
      </c>
      <c r="B216" s="291" t="s">
        <v>1744</v>
      </c>
      <c r="C216" s="293" t="s">
        <v>1267</v>
      </c>
      <c r="D216" s="299">
        <v>11866</v>
      </c>
      <c r="E216" s="291" t="s">
        <v>1333</v>
      </c>
      <c r="F216" s="299" t="s">
        <v>1285</v>
      </c>
      <c r="G216" s="293" t="s">
        <v>1317</v>
      </c>
      <c r="H216" s="294">
        <v>400000</v>
      </c>
      <c r="I216" s="291" t="s">
        <v>1254</v>
      </c>
      <c r="J216" s="294">
        <f t="shared" si="9"/>
        <v>400000</v>
      </c>
      <c r="K216" s="295">
        <v>45658</v>
      </c>
      <c r="M216" s="296"/>
    </row>
    <row r="217" spans="1:13" ht="31.5" x14ac:dyDescent="0.25">
      <c r="A217" s="291">
        <v>130</v>
      </c>
      <c r="B217" s="291" t="s">
        <v>1744</v>
      </c>
      <c r="C217" s="293" t="s">
        <v>1267</v>
      </c>
      <c r="D217" s="299">
        <v>11473</v>
      </c>
      <c r="E217" s="291" t="s">
        <v>1333</v>
      </c>
      <c r="F217" s="299" t="s">
        <v>1285</v>
      </c>
      <c r="G217" s="293" t="s">
        <v>1317</v>
      </c>
      <c r="H217" s="294">
        <v>115000</v>
      </c>
      <c r="I217" s="291" t="s">
        <v>1254</v>
      </c>
      <c r="J217" s="294">
        <f t="shared" si="9"/>
        <v>115000</v>
      </c>
      <c r="K217" s="295">
        <v>45658</v>
      </c>
      <c r="M217" s="296"/>
    </row>
    <row r="218" spans="1:13" x14ac:dyDescent="0.25">
      <c r="A218" s="291">
        <v>131</v>
      </c>
      <c r="B218" s="335" t="s">
        <v>1735</v>
      </c>
      <c r="C218" s="293" t="s">
        <v>1263</v>
      </c>
      <c r="D218" s="299" t="s">
        <v>1293</v>
      </c>
      <c r="E218" s="291" t="s">
        <v>1334</v>
      </c>
      <c r="F218" s="299" t="s">
        <v>1285</v>
      </c>
      <c r="G218" s="319" t="s">
        <v>1312</v>
      </c>
      <c r="H218" s="294">
        <v>10844250</v>
      </c>
      <c r="I218" s="291" t="s">
        <v>1254</v>
      </c>
      <c r="J218" s="294">
        <f t="shared" si="9"/>
        <v>10844250</v>
      </c>
      <c r="K218" s="295">
        <v>45658</v>
      </c>
      <c r="M218" s="296"/>
    </row>
    <row r="219" spans="1:13" ht="31.5" x14ac:dyDescent="0.25">
      <c r="A219" s="291">
        <v>132</v>
      </c>
      <c r="B219" s="339" t="s">
        <v>1745</v>
      </c>
      <c r="C219" s="293" t="s">
        <v>1268</v>
      </c>
      <c r="D219" s="299" t="s">
        <v>1296</v>
      </c>
      <c r="E219" s="291" t="s">
        <v>1333</v>
      </c>
      <c r="F219" s="299" t="s">
        <v>1285</v>
      </c>
      <c r="G219" s="293" t="s">
        <v>1309</v>
      </c>
      <c r="H219" s="294">
        <v>4642000</v>
      </c>
      <c r="I219" s="291" t="s">
        <v>1254</v>
      </c>
      <c r="J219" s="294">
        <f t="shared" si="9"/>
        <v>4642000</v>
      </c>
      <c r="K219" s="295">
        <v>45658</v>
      </c>
      <c r="M219" s="296"/>
    </row>
    <row r="220" spans="1:13" ht="31.5" x14ac:dyDescent="0.25">
      <c r="A220" s="291">
        <v>133</v>
      </c>
      <c r="B220" s="338">
        <v>44622</v>
      </c>
      <c r="C220" s="293" t="s">
        <v>1271</v>
      </c>
      <c r="D220" s="299" t="s">
        <v>1299</v>
      </c>
      <c r="E220" s="291" t="s">
        <v>1333</v>
      </c>
      <c r="F220" s="299" t="s">
        <v>1286</v>
      </c>
      <c r="G220" s="293" t="s">
        <v>1320</v>
      </c>
      <c r="H220" s="294">
        <v>6000000</v>
      </c>
      <c r="I220" s="291" t="s">
        <v>1254</v>
      </c>
      <c r="J220" s="294">
        <f t="shared" si="9"/>
        <v>6000000</v>
      </c>
      <c r="K220" s="295">
        <v>45658</v>
      </c>
      <c r="M220" s="296"/>
    </row>
    <row r="221" spans="1:13" ht="47.25" x14ac:dyDescent="0.25">
      <c r="A221" s="291">
        <v>134</v>
      </c>
      <c r="B221" s="339" t="s">
        <v>1733</v>
      </c>
      <c r="C221" s="293" t="s">
        <v>1278</v>
      </c>
      <c r="D221" s="299" t="s">
        <v>1301</v>
      </c>
      <c r="E221" s="291" t="s">
        <v>1336</v>
      </c>
      <c r="F221" s="299" t="s">
        <v>1287</v>
      </c>
      <c r="G221" s="293" t="s">
        <v>1325</v>
      </c>
      <c r="H221" s="294">
        <v>2000050</v>
      </c>
      <c r="I221" s="291" t="s">
        <v>1254</v>
      </c>
      <c r="J221" s="294">
        <f t="shared" si="9"/>
        <v>2000050</v>
      </c>
      <c r="K221" s="295">
        <v>45658</v>
      </c>
      <c r="M221" s="296"/>
    </row>
    <row r="222" spans="1:13" x14ac:dyDescent="0.25">
      <c r="A222" s="291">
        <v>135</v>
      </c>
      <c r="B222" s="335">
        <v>45438</v>
      </c>
      <c r="C222" s="293" t="s">
        <v>1626</v>
      </c>
      <c r="D222" s="292">
        <v>5068</v>
      </c>
      <c r="E222" s="291" t="s">
        <v>1522</v>
      </c>
      <c r="F222" s="291" t="s">
        <v>1370</v>
      </c>
      <c r="G222" s="293" t="s">
        <v>1694</v>
      </c>
      <c r="H222" s="294">
        <v>1600000</v>
      </c>
      <c r="I222" s="291" t="s">
        <v>1254</v>
      </c>
      <c r="J222" s="294">
        <f t="shared" si="9"/>
        <v>1600000</v>
      </c>
      <c r="K222" s="295">
        <v>45658</v>
      </c>
      <c r="M222" s="296"/>
    </row>
    <row r="223" spans="1:13" ht="31.5" x14ac:dyDescent="0.25">
      <c r="A223" s="291">
        <v>136</v>
      </c>
      <c r="B223" s="335">
        <v>45180</v>
      </c>
      <c r="C223" s="293" t="s">
        <v>1621</v>
      </c>
      <c r="D223" s="292" t="s">
        <v>1662</v>
      </c>
      <c r="E223" s="291" t="s">
        <v>1522</v>
      </c>
      <c r="F223" s="297" t="s">
        <v>1722</v>
      </c>
      <c r="G223" s="293" t="s">
        <v>1755</v>
      </c>
      <c r="H223" s="294">
        <v>2612685</v>
      </c>
      <c r="I223" s="291" t="s">
        <v>1254</v>
      </c>
      <c r="J223" s="294">
        <f t="shared" si="9"/>
        <v>2612685</v>
      </c>
      <c r="K223" s="295">
        <v>45658</v>
      </c>
      <c r="M223" s="296"/>
    </row>
    <row r="224" spans="1:13" ht="31.5" x14ac:dyDescent="0.25">
      <c r="A224" s="291">
        <v>137</v>
      </c>
      <c r="B224" s="335">
        <v>45162</v>
      </c>
      <c r="C224" s="293" t="s">
        <v>1621</v>
      </c>
      <c r="D224" s="292" t="s">
        <v>1663</v>
      </c>
      <c r="E224" s="291" t="s">
        <v>1522</v>
      </c>
      <c r="F224" s="299" t="s">
        <v>1722</v>
      </c>
      <c r="G224" s="293" t="s">
        <v>1687</v>
      </c>
      <c r="H224" s="294">
        <v>790710</v>
      </c>
      <c r="I224" s="291" t="s">
        <v>1254</v>
      </c>
      <c r="J224" s="294">
        <f t="shared" si="9"/>
        <v>790710</v>
      </c>
      <c r="K224" s="295">
        <v>45658</v>
      </c>
      <c r="M224" s="296"/>
    </row>
    <row r="225" spans="1:13" x14ac:dyDescent="0.25">
      <c r="A225" s="291">
        <v>138</v>
      </c>
      <c r="B225" s="291" t="s">
        <v>1649</v>
      </c>
      <c r="C225" s="293" t="s">
        <v>1624</v>
      </c>
      <c r="D225" s="292" t="s">
        <v>1666</v>
      </c>
      <c r="E225" s="291" t="s">
        <v>1522</v>
      </c>
      <c r="F225" s="299" t="s">
        <v>1723</v>
      </c>
      <c r="G225" s="293" t="s">
        <v>1691</v>
      </c>
      <c r="H225" s="294">
        <v>1044000</v>
      </c>
      <c r="I225" s="291" t="s">
        <v>1254</v>
      </c>
      <c r="J225" s="294">
        <f t="shared" si="9"/>
        <v>1044000</v>
      </c>
      <c r="K225" s="295">
        <v>45658</v>
      </c>
      <c r="M225" s="296"/>
    </row>
    <row r="226" spans="1:13" x14ac:dyDescent="0.25">
      <c r="A226" s="291">
        <v>139</v>
      </c>
      <c r="B226" s="291" t="s">
        <v>1651</v>
      </c>
      <c r="C226" s="293" t="s">
        <v>1391</v>
      </c>
      <c r="D226" s="292" t="s">
        <v>1669</v>
      </c>
      <c r="E226" s="291" t="s">
        <v>1522</v>
      </c>
      <c r="F226" s="299" t="s">
        <v>1524</v>
      </c>
      <c r="G226" s="293" t="s">
        <v>1695</v>
      </c>
      <c r="H226" s="294">
        <v>180000</v>
      </c>
      <c r="I226" s="291" t="s">
        <v>1254</v>
      </c>
      <c r="J226" s="294">
        <f t="shared" si="9"/>
        <v>180000</v>
      </c>
      <c r="K226" s="295">
        <v>45658</v>
      </c>
      <c r="M226" s="296"/>
    </row>
    <row r="227" spans="1:13" x14ac:dyDescent="0.25">
      <c r="A227" s="291">
        <v>140</v>
      </c>
      <c r="B227" s="335">
        <v>45207</v>
      </c>
      <c r="C227" s="293" t="s">
        <v>1627</v>
      </c>
      <c r="D227" s="292" t="s">
        <v>1670</v>
      </c>
      <c r="E227" s="291" t="s">
        <v>1522</v>
      </c>
      <c r="F227" s="299" t="s">
        <v>1524</v>
      </c>
      <c r="G227" s="298" t="s">
        <v>1696</v>
      </c>
      <c r="H227" s="294">
        <v>1000000</v>
      </c>
      <c r="I227" s="291" t="s">
        <v>1254</v>
      </c>
      <c r="J227" s="294">
        <f t="shared" si="9"/>
        <v>1000000</v>
      </c>
      <c r="K227" s="295">
        <v>45658</v>
      </c>
      <c r="M227" s="296"/>
    </row>
    <row r="228" spans="1:13" x14ac:dyDescent="0.25">
      <c r="A228" s="291">
        <v>141</v>
      </c>
      <c r="B228" s="335">
        <v>45438</v>
      </c>
      <c r="C228" s="293" t="s">
        <v>1622</v>
      </c>
      <c r="D228" s="292">
        <v>157</v>
      </c>
      <c r="E228" s="291" t="s">
        <v>1522</v>
      </c>
      <c r="F228" s="299" t="s">
        <v>1722</v>
      </c>
      <c r="G228" s="293" t="s">
        <v>1688</v>
      </c>
      <c r="H228" s="294">
        <v>375239</v>
      </c>
      <c r="I228" s="291" t="s">
        <v>1254</v>
      </c>
      <c r="J228" s="294">
        <f t="shared" si="9"/>
        <v>375239</v>
      </c>
      <c r="K228" s="295">
        <v>45658</v>
      </c>
      <c r="M228" s="296"/>
    </row>
    <row r="229" spans="1:13" x14ac:dyDescent="0.25">
      <c r="A229" s="291">
        <v>142</v>
      </c>
      <c r="B229" s="335">
        <v>45473</v>
      </c>
      <c r="C229" s="290" t="s">
        <v>1646</v>
      </c>
      <c r="D229" s="299" t="s">
        <v>1729</v>
      </c>
      <c r="E229" s="291" t="s">
        <v>1522</v>
      </c>
      <c r="F229" s="291" t="s">
        <v>1286</v>
      </c>
      <c r="G229" s="290" t="s">
        <v>1731</v>
      </c>
      <c r="H229" s="294">
        <v>10000000</v>
      </c>
      <c r="I229" s="291" t="s">
        <v>1254</v>
      </c>
      <c r="J229" s="294">
        <f t="shared" si="9"/>
        <v>10000000</v>
      </c>
      <c r="K229" s="295">
        <v>45658</v>
      </c>
      <c r="M229" s="296"/>
    </row>
    <row r="230" spans="1:13" ht="110.25" x14ac:dyDescent="0.25">
      <c r="A230" s="291">
        <v>143</v>
      </c>
      <c r="B230" s="291" t="s">
        <v>1746</v>
      </c>
      <c r="C230" s="293" t="s">
        <v>1269</v>
      </c>
      <c r="D230" s="299" t="s">
        <v>1297</v>
      </c>
      <c r="E230" s="291" t="s">
        <v>1333</v>
      </c>
      <c r="F230" s="299" t="s">
        <v>1285</v>
      </c>
      <c r="G230" s="293" t="s">
        <v>1318</v>
      </c>
      <c r="H230" s="294">
        <v>2000000</v>
      </c>
      <c r="I230" s="291" t="s">
        <v>1254</v>
      </c>
      <c r="J230" s="294">
        <f t="shared" si="9"/>
        <v>2000000</v>
      </c>
      <c r="K230" s="295">
        <v>45689</v>
      </c>
      <c r="M230" s="296"/>
    </row>
    <row r="231" spans="1:13" ht="31.5" x14ac:dyDescent="0.25">
      <c r="A231" s="291">
        <v>144</v>
      </c>
      <c r="B231" s="338">
        <v>44622</v>
      </c>
      <c r="C231" s="293" t="s">
        <v>1271</v>
      </c>
      <c r="D231" s="299" t="s">
        <v>1299</v>
      </c>
      <c r="E231" s="291" t="s">
        <v>1333</v>
      </c>
      <c r="F231" s="299" t="s">
        <v>1286</v>
      </c>
      <c r="G231" s="293" t="s">
        <v>1320</v>
      </c>
      <c r="H231" s="294">
        <v>4360678</v>
      </c>
      <c r="I231" s="291" t="s">
        <v>1254</v>
      </c>
      <c r="J231" s="294">
        <f t="shared" si="9"/>
        <v>4360678</v>
      </c>
      <c r="K231" s="295">
        <v>45689</v>
      </c>
      <c r="M231" s="296"/>
    </row>
    <row r="232" spans="1:13" x14ac:dyDescent="0.25">
      <c r="A232" s="291">
        <v>145</v>
      </c>
      <c r="B232" s="335">
        <v>45473</v>
      </c>
      <c r="C232" s="290" t="s">
        <v>1646</v>
      </c>
      <c r="D232" s="299" t="s">
        <v>1729</v>
      </c>
      <c r="E232" s="291" t="s">
        <v>1522</v>
      </c>
      <c r="F232" s="291" t="s">
        <v>1286</v>
      </c>
      <c r="G232" s="290" t="s">
        <v>1731</v>
      </c>
      <c r="H232" s="294">
        <v>10000000</v>
      </c>
      <c r="I232" s="291" t="s">
        <v>1254</v>
      </c>
      <c r="J232" s="294">
        <f t="shared" si="9"/>
        <v>10000000</v>
      </c>
      <c r="K232" s="295">
        <v>45689</v>
      </c>
      <c r="M232" s="296"/>
    </row>
    <row r="233" spans="1:13" x14ac:dyDescent="0.25">
      <c r="A233" s="291">
        <v>146</v>
      </c>
      <c r="B233" s="335">
        <v>45473</v>
      </c>
      <c r="C233" s="290" t="s">
        <v>1646</v>
      </c>
      <c r="D233" s="299" t="s">
        <v>1729</v>
      </c>
      <c r="E233" s="291" t="s">
        <v>1522</v>
      </c>
      <c r="F233" s="291" t="s">
        <v>1286</v>
      </c>
      <c r="G233" s="290" t="s">
        <v>1731</v>
      </c>
      <c r="H233" s="294">
        <v>18000000</v>
      </c>
      <c r="I233" s="291" t="s">
        <v>1254</v>
      </c>
      <c r="J233" s="294">
        <f t="shared" si="9"/>
        <v>18000000</v>
      </c>
      <c r="K233" s="295">
        <v>45717</v>
      </c>
      <c r="M233" s="296"/>
    </row>
    <row r="234" spans="1:13" ht="110.25" x14ac:dyDescent="0.25">
      <c r="A234" s="291">
        <v>147</v>
      </c>
      <c r="B234" s="291" t="s">
        <v>1746</v>
      </c>
      <c r="C234" s="293" t="s">
        <v>1269</v>
      </c>
      <c r="D234" s="299" t="s">
        <v>1297</v>
      </c>
      <c r="E234" s="291" t="s">
        <v>1333</v>
      </c>
      <c r="F234" s="299" t="s">
        <v>1285</v>
      </c>
      <c r="G234" s="293" t="s">
        <v>1318</v>
      </c>
      <c r="H234" s="294">
        <v>3769600</v>
      </c>
      <c r="I234" s="291" t="s">
        <v>1254</v>
      </c>
      <c r="J234" s="294">
        <f t="shared" si="9"/>
        <v>3769600</v>
      </c>
      <c r="K234" s="295">
        <v>45748</v>
      </c>
      <c r="M234" s="296"/>
    </row>
    <row r="235" spans="1:13" x14ac:dyDescent="0.25">
      <c r="A235" s="291">
        <v>148</v>
      </c>
      <c r="B235" s="335">
        <v>45473</v>
      </c>
      <c r="C235" s="290" t="s">
        <v>1646</v>
      </c>
      <c r="D235" s="299" t="s">
        <v>1729</v>
      </c>
      <c r="E235" s="291" t="s">
        <v>1522</v>
      </c>
      <c r="F235" s="291" t="s">
        <v>1286</v>
      </c>
      <c r="G235" s="290" t="s">
        <v>1731</v>
      </c>
      <c r="H235" s="294">
        <v>10000000</v>
      </c>
      <c r="I235" s="291" t="s">
        <v>1254</v>
      </c>
      <c r="J235" s="294">
        <f t="shared" si="9"/>
        <v>10000000</v>
      </c>
      <c r="K235" s="295">
        <v>45748</v>
      </c>
      <c r="M235" s="296"/>
    </row>
    <row r="236" spans="1:13" x14ac:dyDescent="0.25">
      <c r="A236" s="291">
        <v>149</v>
      </c>
      <c r="B236" s="335">
        <v>45473</v>
      </c>
      <c r="C236" s="290" t="s">
        <v>1646</v>
      </c>
      <c r="D236" s="299" t="s">
        <v>1729</v>
      </c>
      <c r="E236" s="291" t="s">
        <v>1522</v>
      </c>
      <c r="F236" s="291" t="s">
        <v>1286</v>
      </c>
      <c r="G236" s="290" t="s">
        <v>1731</v>
      </c>
      <c r="H236" s="294">
        <v>10000000</v>
      </c>
      <c r="I236" s="291" t="s">
        <v>1254</v>
      </c>
      <c r="J236" s="294">
        <f t="shared" si="9"/>
        <v>10000000</v>
      </c>
      <c r="K236" s="295">
        <v>45778</v>
      </c>
      <c r="M236" s="296"/>
    </row>
    <row r="237" spans="1:13" x14ac:dyDescent="0.25">
      <c r="A237" s="291">
        <v>150</v>
      </c>
      <c r="B237" s="335">
        <v>45473</v>
      </c>
      <c r="C237" s="290" t="s">
        <v>1646</v>
      </c>
      <c r="D237" s="299" t="s">
        <v>1729</v>
      </c>
      <c r="E237" s="291" t="s">
        <v>1522</v>
      </c>
      <c r="F237" s="291" t="s">
        <v>1286</v>
      </c>
      <c r="G237" s="290" t="s">
        <v>1731</v>
      </c>
      <c r="H237" s="294">
        <v>10000000</v>
      </c>
      <c r="I237" s="291" t="s">
        <v>1254</v>
      </c>
      <c r="J237" s="294">
        <f t="shared" si="9"/>
        <v>10000000</v>
      </c>
      <c r="K237" s="295">
        <v>45809</v>
      </c>
      <c r="M237" s="296"/>
    </row>
    <row r="238" spans="1:13" x14ac:dyDescent="0.25">
      <c r="A238" s="552" t="s">
        <v>1758</v>
      </c>
      <c r="B238" s="553"/>
      <c r="C238" s="553"/>
      <c r="D238" s="553"/>
      <c r="E238" s="553"/>
      <c r="F238" s="553"/>
      <c r="G238" s="554"/>
      <c r="H238" s="305">
        <f>SUM(H88:H237)</f>
        <v>332662025.86000001</v>
      </c>
      <c r="I238" s="305">
        <f>SUM(I88:I237)</f>
        <v>0</v>
      </c>
      <c r="J238" s="305">
        <f>SUM(J88:J237)</f>
        <v>332662025.86000001</v>
      </c>
      <c r="K238" s="328"/>
      <c r="M238" s="296"/>
    </row>
    <row r="239" spans="1:13" x14ac:dyDescent="0.25">
      <c r="A239" s="550"/>
      <c r="B239" s="551"/>
      <c r="C239" s="551"/>
      <c r="D239" s="551"/>
      <c r="E239" s="551"/>
      <c r="F239" s="551"/>
      <c r="G239" s="551"/>
      <c r="H239" s="551"/>
      <c r="I239" s="551"/>
      <c r="J239" s="551"/>
      <c r="K239" s="551"/>
      <c r="M239" s="296"/>
    </row>
    <row r="240" spans="1:13" x14ac:dyDescent="0.25">
      <c r="A240" s="444" t="s">
        <v>2149</v>
      </c>
      <c r="B240" s="445"/>
      <c r="C240" s="445"/>
      <c r="D240" s="445"/>
      <c r="E240" s="445"/>
      <c r="F240" s="445"/>
      <c r="G240" s="446"/>
      <c r="H240" s="329">
        <f>H238+H85</f>
        <v>593153352.92000008</v>
      </c>
      <c r="I240" s="329">
        <f>I238+I85</f>
        <v>0</v>
      </c>
      <c r="J240" s="329">
        <f>J238+J85</f>
        <v>581838352.92000008</v>
      </c>
      <c r="K240" s="330"/>
      <c r="M240" s="296"/>
    </row>
    <row r="243" spans="10:10" x14ac:dyDescent="0.25">
      <c r="J243" s="332"/>
    </row>
  </sheetData>
  <sortState xmlns:xlrd2="http://schemas.microsoft.com/office/spreadsheetml/2017/richdata2" ref="A88:K237">
    <sortCondition ref="K88:K237"/>
  </sortState>
  <mergeCells count="6">
    <mergeCell ref="A1:K1"/>
    <mergeCell ref="A239:K239"/>
    <mergeCell ref="A238:G238"/>
    <mergeCell ref="A240:G240"/>
    <mergeCell ref="A3:K3"/>
    <mergeCell ref="A87:K87"/>
  </mergeCells>
  <phoneticPr fontId="6" type="noConversion"/>
  <pageMargins left="0.7" right="0.7" top="0.75" bottom="0.75" header="0.3" footer="0.3"/>
  <pageSetup paperSize="9" scale="60" fitToHeight="0" orientation="landscape" horizontalDpi="4294967295" verticalDpi="4294967295" r:id="rId1"/>
  <headerFooter>
    <oddFooter>&amp;C&amp;P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B0AA1-1B1A-4904-A06D-ABF8DA214AFA}">
  <sheetPr>
    <pageSetUpPr fitToPage="1"/>
  </sheetPr>
  <dimension ref="A1:O43"/>
  <sheetViews>
    <sheetView tabSelected="1" zoomScaleNormal="100" workbookViewId="0">
      <selection activeCell="B8" sqref="B8"/>
    </sheetView>
  </sheetViews>
  <sheetFormatPr defaultColWidth="9.140625" defaultRowHeight="16.5" x14ac:dyDescent="0.25"/>
  <cols>
    <col min="1" max="1" width="20.7109375" style="342" bestFit="1" customWidth="1"/>
    <col min="2" max="2" width="15.140625" style="342" bestFit="1" customWidth="1"/>
    <col min="3" max="3" width="16.42578125" style="342" bestFit="1" customWidth="1"/>
    <col min="4" max="4" width="15.42578125" style="342" customWidth="1"/>
    <col min="5" max="5" width="15.7109375" style="342" bestFit="1" customWidth="1"/>
    <col min="6" max="6" width="16.5703125" style="342" bestFit="1" customWidth="1"/>
    <col min="7" max="7" width="18.7109375" style="342" bestFit="1" customWidth="1"/>
    <col min="8" max="8" width="15.7109375" style="342" bestFit="1" customWidth="1"/>
    <col min="9" max="9" width="15.85546875" style="352" bestFit="1" customWidth="1"/>
    <col min="10" max="10" width="13.28515625" style="342" customWidth="1"/>
    <col min="11" max="11" width="14.5703125" style="342" bestFit="1" customWidth="1"/>
    <col min="12" max="12" width="17" style="342" bestFit="1" customWidth="1"/>
    <col min="13" max="13" width="17.85546875" style="342" customWidth="1"/>
    <col min="14" max="14" width="17.85546875" style="342" bestFit="1" customWidth="1"/>
    <col min="15" max="16384" width="9.140625" style="342"/>
  </cols>
  <sheetData>
    <row r="1" spans="1:15" ht="18.75" x14ac:dyDescent="0.25">
      <c r="A1" s="561" t="s">
        <v>2104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</row>
    <row r="2" spans="1:15" ht="24" customHeight="1" x14ac:dyDescent="0.25">
      <c r="A2" s="560" t="s">
        <v>2112</v>
      </c>
      <c r="B2" s="560"/>
      <c r="C2" s="560"/>
      <c r="D2" s="560"/>
      <c r="E2" s="560"/>
      <c r="F2" s="560"/>
      <c r="G2" s="560"/>
      <c r="H2" s="560"/>
      <c r="I2" s="560"/>
      <c r="J2" s="560"/>
      <c r="K2" s="560"/>
      <c r="L2" s="560"/>
      <c r="M2" s="560"/>
      <c r="N2" s="560"/>
    </row>
    <row r="3" spans="1:15" ht="21" customHeight="1" x14ac:dyDescent="0.25">
      <c r="A3" s="558" t="s">
        <v>2113</v>
      </c>
      <c r="B3" s="558"/>
      <c r="C3" s="558"/>
      <c r="D3" s="558"/>
      <c r="E3" s="558"/>
      <c r="F3" s="559" t="s">
        <v>2118</v>
      </c>
      <c r="G3" s="559"/>
      <c r="H3" s="559"/>
      <c r="I3" s="559"/>
      <c r="J3" s="559"/>
      <c r="K3" s="559"/>
      <c r="L3" s="559"/>
      <c r="M3" s="559"/>
      <c r="N3" s="559"/>
    </row>
    <row r="4" spans="1:15" ht="63" x14ac:dyDescent="0.25">
      <c r="A4" s="357" t="s">
        <v>7</v>
      </c>
      <c r="B4" s="357" t="s">
        <v>2114</v>
      </c>
      <c r="C4" s="415" t="s">
        <v>2314</v>
      </c>
      <c r="D4" s="415" t="s">
        <v>2315</v>
      </c>
      <c r="E4" s="415" t="s">
        <v>2133</v>
      </c>
      <c r="F4" s="416" t="s">
        <v>2316</v>
      </c>
      <c r="G4" s="416" t="s">
        <v>2317</v>
      </c>
      <c r="H4" s="416" t="s">
        <v>2131</v>
      </c>
      <c r="I4" s="417" t="s">
        <v>2115</v>
      </c>
      <c r="J4" s="416" t="s">
        <v>2132</v>
      </c>
      <c r="K4" s="416" t="s">
        <v>2116</v>
      </c>
      <c r="L4" s="416" t="s">
        <v>2117</v>
      </c>
      <c r="M4" s="416" t="s">
        <v>2134</v>
      </c>
      <c r="N4" s="416" t="s">
        <v>95</v>
      </c>
      <c r="O4" s="343"/>
    </row>
    <row r="5" spans="1:15" ht="36.75" customHeight="1" x14ac:dyDescent="0.25">
      <c r="A5" s="344" t="s">
        <v>2109</v>
      </c>
      <c r="B5" s="345">
        <v>0</v>
      </c>
      <c r="C5" s="345">
        <v>0</v>
      </c>
      <c r="D5" s="345">
        <v>0</v>
      </c>
      <c r="E5" s="345">
        <v>0</v>
      </c>
      <c r="F5" s="346">
        <v>0</v>
      </c>
      <c r="G5" s="346">
        <v>81357098</v>
      </c>
      <c r="H5" s="346">
        <v>0</v>
      </c>
      <c r="I5" s="346">
        <v>371609823</v>
      </c>
      <c r="J5" s="346">
        <v>8152000</v>
      </c>
      <c r="K5" s="346">
        <v>25295398</v>
      </c>
      <c r="L5" s="346">
        <v>0</v>
      </c>
      <c r="M5" s="346">
        <v>0</v>
      </c>
      <c r="N5" s="346">
        <f>M5+L5+K5+J5+I5+H5+G5+F5+E5+D5+C5+B5</f>
        <v>486414319</v>
      </c>
    </row>
    <row r="6" spans="1:15" ht="36.75" customHeight="1" x14ac:dyDescent="0.25">
      <c r="A6" s="347" t="s">
        <v>2119</v>
      </c>
      <c r="B6" s="345">
        <v>5503560</v>
      </c>
      <c r="C6" s="345">
        <v>7834429</v>
      </c>
      <c r="D6" s="345">
        <v>0</v>
      </c>
      <c r="E6" s="345">
        <v>16484767</v>
      </c>
      <c r="F6" s="346">
        <v>17179141</v>
      </c>
      <c r="G6" s="346">
        <v>82743444</v>
      </c>
      <c r="H6" s="346">
        <v>0</v>
      </c>
      <c r="I6" s="346">
        <v>0</v>
      </c>
      <c r="J6" s="346">
        <v>0</v>
      </c>
      <c r="K6" s="346">
        <v>0</v>
      </c>
      <c r="L6" s="346">
        <v>0</v>
      </c>
      <c r="M6" s="346">
        <v>0</v>
      </c>
      <c r="N6" s="346">
        <f t="shared" ref="N6:N17" si="0">M6+L6+K6+J6+I6+H6+G6+F6+E6+D6+C6+B6</f>
        <v>129745341</v>
      </c>
    </row>
    <row r="7" spans="1:15" ht="36.75" customHeight="1" x14ac:dyDescent="0.25">
      <c r="A7" s="348" t="s">
        <v>2120</v>
      </c>
      <c r="B7" s="345">
        <v>0</v>
      </c>
      <c r="C7" s="345">
        <v>16443114</v>
      </c>
      <c r="D7" s="345">
        <v>0</v>
      </c>
      <c r="E7" s="345">
        <v>12762031</v>
      </c>
      <c r="F7" s="346">
        <v>1900800</v>
      </c>
      <c r="G7" s="346">
        <v>24968333</v>
      </c>
      <c r="H7" s="346">
        <v>0</v>
      </c>
      <c r="I7" s="346">
        <v>0</v>
      </c>
      <c r="J7" s="346">
        <v>0</v>
      </c>
      <c r="K7" s="346">
        <v>23946564</v>
      </c>
      <c r="L7" s="346">
        <v>0</v>
      </c>
      <c r="M7" s="346">
        <v>7796300</v>
      </c>
      <c r="N7" s="346">
        <f t="shared" si="0"/>
        <v>87817142</v>
      </c>
    </row>
    <row r="8" spans="1:15" ht="36.75" customHeight="1" x14ac:dyDescent="0.25">
      <c r="A8" s="347" t="s">
        <v>2121</v>
      </c>
      <c r="B8" s="345">
        <v>0</v>
      </c>
      <c r="C8" s="345">
        <v>22523492</v>
      </c>
      <c r="D8" s="345">
        <v>0</v>
      </c>
      <c r="E8" s="345">
        <v>15300005</v>
      </c>
      <c r="F8" s="346">
        <v>0</v>
      </c>
      <c r="G8" s="346">
        <v>12679287</v>
      </c>
      <c r="H8" s="346">
        <v>0</v>
      </c>
      <c r="I8" s="346">
        <v>0</v>
      </c>
      <c r="J8" s="346">
        <v>0</v>
      </c>
      <c r="K8" s="346"/>
      <c r="L8" s="346">
        <v>8000000</v>
      </c>
      <c r="M8" s="346">
        <v>19312839</v>
      </c>
      <c r="N8" s="346">
        <f t="shared" si="0"/>
        <v>77815623</v>
      </c>
    </row>
    <row r="9" spans="1:15" ht="36.75" customHeight="1" x14ac:dyDescent="0.25">
      <c r="A9" s="348" t="s">
        <v>2122</v>
      </c>
      <c r="B9" s="345">
        <v>0</v>
      </c>
      <c r="C9" s="345">
        <v>18637714</v>
      </c>
      <c r="D9" s="345">
        <v>0</v>
      </c>
      <c r="E9" s="345">
        <v>14314276</v>
      </c>
      <c r="F9" s="346">
        <v>0</v>
      </c>
      <c r="G9" s="346">
        <v>9014592</v>
      </c>
      <c r="H9" s="346">
        <v>0</v>
      </c>
      <c r="I9" s="346">
        <v>0</v>
      </c>
      <c r="J9" s="346">
        <v>0</v>
      </c>
      <c r="K9" s="346"/>
      <c r="L9" s="346">
        <v>8000000</v>
      </c>
      <c r="M9" s="346">
        <v>19632886</v>
      </c>
      <c r="N9" s="346">
        <f t="shared" si="0"/>
        <v>69599468</v>
      </c>
    </row>
    <row r="10" spans="1:15" ht="36.75" customHeight="1" x14ac:dyDescent="0.25">
      <c r="A10" s="347" t="s">
        <v>2123</v>
      </c>
      <c r="B10" s="345">
        <v>0</v>
      </c>
      <c r="C10" s="345">
        <v>9000000</v>
      </c>
      <c r="D10" s="345">
        <v>0</v>
      </c>
      <c r="E10" s="345">
        <v>15071590</v>
      </c>
      <c r="F10" s="346">
        <v>18805000</v>
      </c>
      <c r="G10" s="346">
        <v>25151080</v>
      </c>
      <c r="H10" s="346">
        <v>0</v>
      </c>
      <c r="I10" s="346">
        <v>0</v>
      </c>
      <c r="J10" s="346">
        <v>0</v>
      </c>
      <c r="K10" s="346"/>
      <c r="L10" s="346">
        <v>8000000</v>
      </c>
      <c r="M10" s="346">
        <v>0</v>
      </c>
      <c r="N10" s="346">
        <f t="shared" si="0"/>
        <v>76027670</v>
      </c>
    </row>
    <row r="11" spans="1:15" ht="36.75" customHeight="1" x14ac:dyDescent="0.25">
      <c r="A11" s="347" t="s">
        <v>2124</v>
      </c>
      <c r="B11" s="345">
        <v>0</v>
      </c>
      <c r="C11" s="345">
        <v>15390836</v>
      </c>
      <c r="D11" s="345">
        <v>735540</v>
      </c>
      <c r="E11" s="345">
        <v>13948655</v>
      </c>
      <c r="F11" s="346">
        <v>1875000</v>
      </c>
      <c r="G11" s="346">
        <v>3253632</v>
      </c>
      <c r="H11" s="346">
        <v>0</v>
      </c>
      <c r="I11" s="346">
        <v>0</v>
      </c>
      <c r="J11" s="346">
        <v>0</v>
      </c>
      <c r="K11" s="346"/>
      <c r="L11" s="346">
        <v>8000000</v>
      </c>
      <c r="M11" s="346">
        <v>15236026</v>
      </c>
      <c r="N11" s="346">
        <f t="shared" si="0"/>
        <v>58439689</v>
      </c>
    </row>
    <row r="12" spans="1:15" ht="36.75" customHeight="1" x14ac:dyDescent="0.25">
      <c r="A12" s="347" t="s">
        <v>2125</v>
      </c>
      <c r="B12" s="345">
        <v>0</v>
      </c>
      <c r="C12" s="345">
        <v>27131300</v>
      </c>
      <c r="D12" s="345">
        <v>0</v>
      </c>
      <c r="E12" s="345">
        <v>37383336</v>
      </c>
      <c r="F12" s="346">
        <v>0</v>
      </c>
      <c r="G12" s="346">
        <v>0</v>
      </c>
      <c r="H12" s="346">
        <v>0</v>
      </c>
      <c r="I12" s="346">
        <v>0</v>
      </c>
      <c r="J12" s="346">
        <v>0</v>
      </c>
      <c r="K12" s="346"/>
      <c r="L12" s="346">
        <v>10000000</v>
      </c>
      <c r="M12" s="346">
        <v>7602634</v>
      </c>
      <c r="N12" s="346">
        <f t="shared" si="0"/>
        <v>82117270</v>
      </c>
    </row>
    <row r="13" spans="1:15" ht="36.75" customHeight="1" x14ac:dyDescent="0.25">
      <c r="A13" s="347" t="s">
        <v>2126</v>
      </c>
      <c r="B13" s="345">
        <v>0</v>
      </c>
      <c r="C13" s="345">
        <v>6360678</v>
      </c>
      <c r="D13" s="345">
        <v>0</v>
      </c>
      <c r="E13" s="345">
        <v>36216896</v>
      </c>
      <c r="F13" s="346">
        <v>0</v>
      </c>
      <c r="G13" s="346">
        <v>0</v>
      </c>
      <c r="H13" s="346">
        <v>0</v>
      </c>
      <c r="I13" s="346">
        <v>0</v>
      </c>
      <c r="J13" s="346">
        <v>0</v>
      </c>
      <c r="K13" s="346"/>
      <c r="L13" s="346">
        <v>10000000</v>
      </c>
      <c r="M13" s="346">
        <v>0</v>
      </c>
      <c r="N13" s="346">
        <f t="shared" si="0"/>
        <v>52577574</v>
      </c>
    </row>
    <row r="14" spans="1:15" ht="36.75" customHeight="1" x14ac:dyDescent="0.25">
      <c r="A14" s="347" t="s">
        <v>2127</v>
      </c>
      <c r="B14" s="345">
        <v>0</v>
      </c>
      <c r="C14" s="345">
        <v>0</v>
      </c>
      <c r="D14" s="345">
        <v>0</v>
      </c>
      <c r="E14" s="345">
        <v>34300586</v>
      </c>
      <c r="F14" s="346">
        <v>0</v>
      </c>
      <c r="G14" s="346">
        <v>0</v>
      </c>
      <c r="H14" s="346">
        <v>0</v>
      </c>
      <c r="I14" s="346">
        <v>0</v>
      </c>
      <c r="J14" s="346">
        <v>0</v>
      </c>
      <c r="K14" s="346"/>
      <c r="L14" s="346">
        <v>10000000</v>
      </c>
      <c r="M14" s="346">
        <v>0</v>
      </c>
      <c r="N14" s="346">
        <f t="shared" si="0"/>
        <v>44300586</v>
      </c>
    </row>
    <row r="15" spans="1:15" ht="36.75" customHeight="1" x14ac:dyDescent="0.25">
      <c r="A15" s="348" t="s">
        <v>2128</v>
      </c>
      <c r="B15" s="345">
        <v>0</v>
      </c>
      <c r="C15" s="345">
        <v>3769600</v>
      </c>
      <c r="D15" s="345">
        <v>0</v>
      </c>
      <c r="E15" s="345">
        <v>34578508</v>
      </c>
      <c r="F15" s="346">
        <v>0</v>
      </c>
      <c r="G15" s="346">
        <v>0</v>
      </c>
      <c r="H15" s="346">
        <v>49571532</v>
      </c>
      <c r="I15" s="346">
        <v>0</v>
      </c>
      <c r="J15" s="346">
        <v>0</v>
      </c>
      <c r="K15" s="346"/>
      <c r="L15" s="346">
        <v>10000000</v>
      </c>
      <c r="M15" s="346">
        <v>0</v>
      </c>
      <c r="N15" s="346">
        <f t="shared" si="0"/>
        <v>97919640</v>
      </c>
    </row>
    <row r="16" spans="1:15" ht="36.75" customHeight="1" x14ac:dyDescent="0.25">
      <c r="A16" s="347" t="s">
        <v>2129</v>
      </c>
      <c r="B16" s="345">
        <v>0</v>
      </c>
      <c r="C16" s="345">
        <v>0</v>
      </c>
      <c r="D16" s="345">
        <v>0</v>
      </c>
      <c r="E16" s="345">
        <v>34560142</v>
      </c>
      <c r="F16" s="346">
        <v>0</v>
      </c>
      <c r="G16" s="346">
        <v>0</v>
      </c>
      <c r="H16" s="346">
        <v>59563703</v>
      </c>
      <c r="I16" s="346">
        <v>0</v>
      </c>
      <c r="J16" s="346">
        <v>0</v>
      </c>
      <c r="K16" s="346"/>
      <c r="L16" s="346">
        <v>10000000</v>
      </c>
      <c r="M16" s="346">
        <v>0</v>
      </c>
      <c r="N16" s="346">
        <f t="shared" si="0"/>
        <v>104123845</v>
      </c>
    </row>
    <row r="17" spans="1:14" ht="36.75" customHeight="1" x14ac:dyDescent="0.25">
      <c r="A17" s="347" t="s">
        <v>2130</v>
      </c>
      <c r="B17" s="345">
        <v>0</v>
      </c>
      <c r="C17" s="345">
        <v>0</v>
      </c>
      <c r="D17" s="345">
        <v>0</v>
      </c>
      <c r="E17" s="345">
        <v>61127416</v>
      </c>
      <c r="F17" s="346"/>
      <c r="G17" s="346">
        <v>0</v>
      </c>
      <c r="H17" s="346">
        <v>123663811</v>
      </c>
      <c r="I17" s="346">
        <v>0</v>
      </c>
      <c r="J17" s="346">
        <v>0</v>
      </c>
      <c r="K17" s="346"/>
      <c r="L17" s="346">
        <v>18000000</v>
      </c>
      <c r="M17" s="346">
        <v>0</v>
      </c>
      <c r="N17" s="346">
        <f t="shared" si="0"/>
        <v>202791227</v>
      </c>
    </row>
    <row r="18" spans="1:14" ht="36.75" customHeight="1" x14ac:dyDescent="0.25">
      <c r="A18" s="349" t="s">
        <v>2318</v>
      </c>
      <c r="B18" s="350">
        <f>SUM(B5:B17)</f>
        <v>5503560</v>
      </c>
      <c r="C18" s="350">
        <f>SUM(C5:C17)</f>
        <v>127091163</v>
      </c>
      <c r="D18" s="350">
        <f t="shared" ref="D18:F18" si="1">SUM(D5:D17)</f>
        <v>735540</v>
      </c>
      <c r="E18" s="350">
        <f t="shared" si="1"/>
        <v>326048208</v>
      </c>
      <c r="F18" s="351">
        <f t="shared" si="1"/>
        <v>39759941</v>
      </c>
      <c r="G18" s="351">
        <f>SUM(G5:G17)</f>
        <v>239167466</v>
      </c>
      <c r="H18" s="351">
        <f t="shared" ref="H18:N18" si="2">SUM(H5:H17)</f>
        <v>232799046</v>
      </c>
      <c r="I18" s="351">
        <f t="shared" si="2"/>
        <v>371609823</v>
      </c>
      <c r="J18" s="351">
        <f t="shared" si="2"/>
        <v>8152000</v>
      </c>
      <c r="K18" s="351">
        <f t="shared" si="2"/>
        <v>49241962</v>
      </c>
      <c r="L18" s="351">
        <f t="shared" si="2"/>
        <v>100000000</v>
      </c>
      <c r="M18" s="351">
        <f t="shared" si="2"/>
        <v>69580685</v>
      </c>
      <c r="N18" s="351">
        <f t="shared" si="2"/>
        <v>1569689394</v>
      </c>
    </row>
    <row r="19" spans="1:14" ht="31.5" customHeight="1" x14ac:dyDescent="0.25">
      <c r="F19" s="352"/>
      <c r="G19" s="352"/>
      <c r="H19" s="352"/>
    </row>
    <row r="20" spans="1:14" ht="31.5" customHeight="1" x14ac:dyDescent="0.25">
      <c r="F20" s="352"/>
      <c r="G20" s="352"/>
      <c r="K20" s="352"/>
    </row>
    <row r="21" spans="1:14" x14ac:dyDescent="0.25">
      <c r="F21" s="352"/>
      <c r="G21" s="353"/>
      <c r="K21" s="352"/>
    </row>
    <row r="22" spans="1:14" x14ac:dyDescent="0.25">
      <c r="F22" s="352"/>
      <c r="G22" s="352"/>
      <c r="K22" s="352"/>
    </row>
    <row r="23" spans="1:14" x14ac:dyDescent="0.25">
      <c r="F23" s="352"/>
      <c r="G23" s="352"/>
      <c r="K23" s="352"/>
    </row>
    <row r="24" spans="1:14" x14ac:dyDescent="0.25">
      <c r="F24" s="352"/>
      <c r="G24" s="352"/>
      <c r="K24" s="352"/>
    </row>
    <row r="25" spans="1:14" x14ac:dyDescent="0.25">
      <c r="F25" s="353"/>
      <c r="G25" s="352"/>
      <c r="K25" s="352"/>
    </row>
    <row r="26" spans="1:14" x14ac:dyDescent="0.25">
      <c r="F26" s="352"/>
      <c r="G26" s="352"/>
      <c r="K26" s="352"/>
    </row>
    <row r="27" spans="1:14" x14ac:dyDescent="0.25">
      <c r="F27" s="352"/>
      <c r="G27" s="352"/>
      <c r="L27" s="352"/>
    </row>
    <row r="28" spans="1:14" x14ac:dyDescent="0.25">
      <c r="F28" s="352"/>
      <c r="G28" s="352"/>
      <c r="L28" s="352"/>
    </row>
    <row r="29" spans="1:14" x14ac:dyDescent="0.25">
      <c r="F29" s="352"/>
      <c r="G29" s="353"/>
      <c r="L29" s="352"/>
    </row>
    <row r="30" spans="1:14" x14ac:dyDescent="0.25">
      <c r="F30" s="352"/>
      <c r="G30" s="352"/>
      <c r="K30" s="354"/>
      <c r="L30" s="353"/>
    </row>
    <row r="31" spans="1:14" x14ac:dyDescent="0.25">
      <c r="F31" s="352"/>
      <c r="G31" s="352"/>
    </row>
    <row r="32" spans="1:14" x14ac:dyDescent="0.25">
      <c r="F32" s="353"/>
      <c r="G32" s="353"/>
    </row>
    <row r="33" spans="6:12" x14ac:dyDescent="0.25">
      <c r="G33" s="352"/>
      <c r="L33" s="355"/>
    </row>
    <row r="34" spans="6:12" x14ac:dyDescent="0.25">
      <c r="F34" s="343"/>
      <c r="G34" s="353"/>
      <c r="H34" s="343"/>
      <c r="I34" s="353"/>
    </row>
    <row r="35" spans="6:12" x14ac:dyDescent="0.25">
      <c r="F35" s="352"/>
      <c r="K35" s="354"/>
    </row>
    <row r="36" spans="6:12" x14ac:dyDescent="0.25">
      <c r="F36" s="352"/>
    </row>
    <row r="37" spans="6:12" x14ac:dyDescent="0.25">
      <c r="F37" s="352"/>
    </row>
    <row r="38" spans="6:12" x14ac:dyDescent="0.25">
      <c r="F38" s="353"/>
    </row>
    <row r="39" spans="6:12" x14ac:dyDescent="0.25">
      <c r="F39" s="355"/>
    </row>
    <row r="40" spans="6:12" x14ac:dyDescent="0.25">
      <c r="G40" s="353"/>
    </row>
    <row r="41" spans="6:12" x14ac:dyDescent="0.25">
      <c r="G41" s="352"/>
    </row>
    <row r="42" spans="6:12" x14ac:dyDescent="0.25">
      <c r="G42" s="352"/>
    </row>
    <row r="43" spans="6:12" x14ac:dyDescent="0.25">
      <c r="G43" s="353"/>
    </row>
  </sheetData>
  <mergeCells count="4">
    <mergeCell ref="A3:E3"/>
    <mergeCell ref="F3:N3"/>
    <mergeCell ref="A2:N2"/>
    <mergeCell ref="A1:N1"/>
  </mergeCells>
  <pageMargins left="0.7" right="0.7" top="0.75" bottom="0.75" header="0.3" footer="0.3"/>
  <pageSetup paperSize="9" scale="5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96416-0E70-4FCA-A212-F942098DAD87}">
  <sheetPr>
    <pageSetUpPr fitToPage="1"/>
  </sheetPr>
  <dimension ref="A1:I25"/>
  <sheetViews>
    <sheetView topLeftCell="A10" workbookViewId="0">
      <selection activeCell="G19" sqref="G19"/>
    </sheetView>
  </sheetViews>
  <sheetFormatPr defaultColWidth="27.7109375" defaultRowHeight="22.5" customHeight="1" x14ac:dyDescent="0.25"/>
  <cols>
    <col min="1" max="1" width="31.42578125" style="257" customWidth="1"/>
    <col min="2" max="2" width="18.140625" style="257" bestFit="1" customWidth="1"/>
    <col min="3" max="3" width="18.5703125" style="257" customWidth="1"/>
    <col min="4" max="4" width="21.7109375" style="269" customWidth="1"/>
    <col min="5" max="5" width="22.42578125" style="269" customWidth="1"/>
    <col min="6" max="6" width="21.5703125" style="270" customWidth="1"/>
    <col min="7" max="7" width="24.5703125" style="269" customWidth="1"/>
    <col min="8" max="8" width="23.42578125" style="269" customWidth="1"/>
    <col min="9" max="9" width="27.7109375" style="269"/>
    <col min="10" max="16384" width="27.7109375" style="257"/>
  </cols>
  <sheetData>
    <row r="1" spans="1:8" ht="22.5" customHeight="1" x14ac:dyDescent="0.25">
      <c r="A1" s="562" t="s">
        <v>2147</v>
      </c>
      <c r="B1" s="563"/>
      <c r="C1" s="563"/>
      <c r="D1" s="563"/>
      <c r="E1" s="563"/>
      <c r="F1" s="563"/>
      <c r="G1" s="563"/>
      <c r="H1" s="564"/>
    </row>
    <row r="2" spans="1:8" ht="22.5" customHeight="1" x14ac:dyDescent="0.25">
      <c r="A2" s="565" t="s">
        <v>1241</v>
      </c>
      <c r="B2" s="567" t="s">
        <v>2114</v>
      </c>
      <c r="C2" s="567"/>
      <c r="D2" s="568" t="s">
        <v>2135</v>
      </c>
      <c r="E2" s="568"/>
      <c r="F2" s="569" t="s">
        <v>95</v>
      </c>
      <c r="G2" s="570" t="s">
        <v>4</v>
      </c>
      <c r="H2" s="571" t="s">
        <v>5</v>
      </c>
    </row>
    <row r="3" spans="1:8" ht="22.5" customHeight="1" x14ac:dyDescent="0.25">
      <c r="A3" s="566"/>
      <c r="B3" s="258" t="s">
        <v>2136</v>
      </c>
      <c r="C3" s="258" t="s">
        <v>2137</v>
      </c>
      <c r="D3" s="259" t="s">
        <v>2136</v>
      </c>
      <c r="E3" s="259" t="s">
        <v>2137</v>
      </c>
      <c r="F3" s="569"/>
      <c r="G3" s="570"/>
      <c r="H3" s="572"/>
    </row>
    <row r="4" spans="1:8" ht="22.5" customHeight="1" x14ac:dyDescent="0.25">
      <c r="A4" s="260" t="s">
        <v>2138</v>
      </c>
      <c r="B4" s="261">
        <f>'[1]Audited bills for 18-20'!T8</f>
        <v>946560</v>
      </c>
      <c r="C4" s="261">
        <v>0</v>
      </c>
      <c r="D4" s="255">
        <v>196620</v>
      </c>
      <c r="E4" s="255">
        <v>0</v>
      </c>
      <c r="F4" s="256">
        <f t="shared" ref="F4:F21" si="0">B4+C4+D4+E4</f>
        <v>1143180</v>
      </c>
      <c r="G4" s="262">
        <v>0</v>
      </c>
      <c r="H4" s="263">
        <f>F4-G4</f>
        <v>1143180</v>
      </c>
    </row>
    <row r="5" spans="1:8" ht="22.5" customHeight="1" x14ac:dyDescent="0.25">
      <c r="A5" s="260" t="s">
        <v>1285</v>
      </c>
      <c r="B5" s="261">
        <f>'[1]Audited bills for 18-20'!T6+'[1] verified bills for FY 21-22 '!AC32</f>
        <v>57358955</v>
      </c>
      <c r="C5" s="261">
        <v>0</v>
      </c>
      <c r="D5" s="255">
        <f>[1]IPBRC!I12+'[1]ADD 1'!I59+'[1]ADD 2'!N23</f>
        <v>63532270.200000003</v>
      </c>
      <c r="E5" s="255">
        <f>'[1]ADD 1'!J59+'[1]ADD 2'!O23</f>
        <v>22814590</v>
      </c>
      <c r="F5" s="256">
        <f t="shared" si="0"/>
        <v>143705815.19999999</v>
      </c>
      <c r="G5" s="262">
        <v>15880682.42</v>
      </c>
      <c r="H5" s="263">
        <f t="shared" ref="H5:H20" si="1">F5-G5</f>
        <v>127825132.77999999</v>
      </c>
    </row>
    <row r="6" spans="1:8" ht="22.5" customHeight="1" x14ac:dyDescent="0.25">
      <c r="A6" s="260" t="s">
        <v>2139</v>
      </c>
      <c r="B6" s="261">
        <f>'[1]Audited bills for 18-20'!T3+'[1] verified bills for FY 21-22 '!AA49</f>
        <v>16352050</v>
      </c>
      <c r="C6" s="261">
        <f>'[1] verified bills for FY 21-22 '!AB49</f>
        <v>22583043</v>
      </c>
      <c r="D6" s="255">
        <f>[1]IPBRC!I21+'[1]ADD 2'!N40</f>
        <v>2438547.7000000002</v>
      </c>
      <c r="E6" s="255">
        <v>0</v>
      </c>
      <c r="F6" s="256">
        <f t="shared" si="0"/>
        <v>41373640.700000003</v>
      </c>
      <c r="G6" s="262">
        <v>563547.69999999995</v>
      </c>
      <c r="H6" s="263">
        <f t="shared" si="1"/>
        <v>40810093</v>
      </c>
    </row>
    <row r="7" spans="1:8" ht="22.5" customHeight="1" x14ac:dyDescent="0.25">
      <c r="A7" s="260" t="s">
        <v>2140</v>
      </c>
      <c r="B7" s="261">
        <f>'[1] verified bills for FY 21-22 '!AA53</f>
        <v>8177420</v>
      </c>
      <c r="C7" s="261">
        <v>0</v>
      </c>
      <c r="D7" s="255">
        <f>'[1]ADD 1'!I134+'[1]ADD 2'!N51</f>
        <v>5531756</v>
      </c>
      <c r="E7" s="255">
        <v>4999890</v>
      </c>
      <c r="F7" s="256">
        <f t="shared" si="0"/>
        <v>18709066</v>
      </c>
      <c r="G7" s="262">
        <v>4917600</v>
      </c>
      <c r="H7" s="263">
        <f t="shared" si="1"/>
        <v>13791466</v>
      </c>
    </row>
    <row r="8" spans="1:8" ht="22.5" customHeight="1" x14ac:dyDescent="0.25">
      <c r="A8" s="260" t="s">
        <v>1284</v>
      </c>
      <c r="B8" s="261">
        <f>'[1] verified bills for FY 21-22 '!AA12</f>
        <v>54103</v>
      </c>
      <c r="C8" s="261">
        <v>0</v>
      </c>
      <c r="D8" s="255">
        <f>[1]IPBRC!I10+'[1]ADD 1'!K18+'[1]ADD 2'!N20</f>
        <v>8798720</v>
      </c>
      <c r="E8" s="255">
        <v>0</v>
      </c>
      <c r="F8" s="256">
        <f t="shared" si="0"/>
        <v>8852823</v>
      </c>
      <c r="G8" s="262">
        <v>0</v>
      </c>
      <c r="H8" s="263">
        <f t="shared" si="1"/>
        <v>8852823</v>
      </c>
    </row>
    <row r="9" spans="1:8" ht="22.5" customHeight="1" x14ac:dyDescent="0.25">
      <c r="A9" s="260" t="s">
        <v>2146</v>
      </c>
      <c r="B9" s="261">
        <f>'[1] verified bills for FY 21-22 '!AA10</f>
        <v>1995000</v>
      </c>
      <c r="C9" s="261">
        <f>'[1] verified bills for FY 21-22 '!AB10</f>
        <v>2000000</v>
      </c>
      <c r="D9" s="255">
        <v>984724</v>
      </c>
      <c r="E9" s="255">
        <v>21966056</v>
      </c>
      <c r="F9" s="256">
        <f t="shared" si="0"/>
        <v>26945780</v>
      </c>
      <c r="G9" s="262">
        <v>14412446</v>
      </c>
      <c r="H9" s="263">
        <f t="shared" si="1"/>
        <v>12533334</v>
      </c>
    </row>
    <row r="10" spans="1:8" ht="22.5" customHeight="1" x14ac:dyDescent="0.25">
      <c r="A10" s="260" t="s">
        <v>1282</v>
      </c>
      <c r="B10" s="261">
        <f>'[1] verified bills for FY 21-22 '!AA7</f>
        <v>2500000</v>
      </c>
      <c r="C10" s="261">
        <v>0</v>
      </c>
      <c r="D10" s="255">
        <f>'[1]ADD 2'!N14</f>
        <v>18152928</v>
      </c>
      <c r="E10" s="255">
        <v>0</v>
      </c>
      <c r="F10" s="256">
        <f t="shared" si="0"/>
        <v>20652928</v>
      </c>
      <c r="G10" s="262">
        <v>18152928</v>
      </c>
      <c r="H10" s="263">
        <f t="shared" si="1"/>
        <v>2500000</v>
      </c>
    </row>
    <row r="11" spans="1:8" ht="22.5" customHeight="1" x14ac:dyDescent="0.25">
      <c r="A11" s="260" t="s">
        <v>1281</v>
      </c>
      <c r="B11" s="261">
        <f>'[1] verified bills for FY 21-22 '!AA5+'[1]Pending bills for FY 22-23 '!R4</f>
        <v>2519540</v>
      </c>
      <c r="C11" s="261">
        <v>0</v>
      </c>
      <c r="D11" s="255">
        <v>23594341</v>
      </c>
      <c r="E11" s="255">
        <v>0</v>
      </c>
      <c r="F11" s="256">
        <f t="shared" si="0"/>
        <v>26113881</v>
      </c>
      <c r="G11" s="262">
        <v>2623788</v>
      </c>
      <c r="H11" s="263">
        <f t="shared" si="1"/>
        <v>23490093</v>
      </c>
    </row>
    <row r="12" spans="1:8" ht="22.5" customHeight="1" x14ac:dyDescent="0.25">
      <c r="A12" s="260" t="s">
        <v>1373</v>
      </c>
      <c r="B12" s="261">
        <f>'[1] verified bills for FY 21-22 '!AA38</f>
        <v>18843592</v>
      </c>
      <c r="C12" s="261">
        <v>0</v>
      </c>
      <c r="D12" s="255">
        <f>[1]IPBRC!I19+'[1]ADD 1'!I118+'[1]ADD 2'!K53</f>
        <v>103166800</v>
      </c>
      <c r="E12" s="255">
        <v>13400000</v>
      </c>
      <c r="F12" s="256">
        <f t="shared" si="0"/>
        <v>135410392</v>
      </c>
      <c r="G12" s="262">
        <v>13437440</v>
      </c>
      <c r="H12" s="263">
        <f t="shared" si="1"/>
        <v>121972952</v>
      </c>
    </row>
    <row r="13" spans="1:8" ht="22.5" customHeight="1" x14ac:dyDescent="0.25">
      <c r="A13" s="260" t="s">
        <v>2141</v>
      </c>
      <c r="B13" s="261">
        <v>0</v>
      </c>
      <c r="C13" s="261">
        <v>0</v>
      </c>
      <c r="D13" s="255">
        <f>[1]IPBRC!I8+'[1]ADD 1'!K15+'[1]ADD 2'!N5</f>
        <v>1480830</v>
      </c>
      <c r="E13" s="255">
        <v>22105000</v>
      </c>
      <c r="F13" s="256">
        <f t="shared" si="0"/>
        <v>23585830</v>
      </c>
      <c r="G13" s="262">
        <v>0</v>
      </c>
      <c r="H13" s="263">
        <f t="shared" si="1"/>
        <v>23585830</v>
      </c>
    </row>
    <row r="14" spans="1:8" ht="22.5" customHeight="1" x14ac:dyDescent="0.25">
      <c r="A14" s="260" t="s">
        <v>2142</v>
      </c>
      <c r="B14" s="261">
        <v>0</v>
      </c>
      <c r="C14" s="261">
        <v>0</v>
      </c>
      <c r="D14" s="255">
        <f>'[1]ADD 1'!I99+'[1]ADD 2'!N36</f>
        <v>1144548.8</v>
      </c>
      <c r="E14" s="255">
        <f>[1]IPBRC!J17+'[1]ADD 1'!J99+'[1]ADD 2'!O36</f>
        <v>132690148.06</v>
      </c>
      <c r="F14" s="256">
        <f t="shared" si="0"/>
        <v>133834696.86</v>
      </c>
      <c r="G14" s="262">
        <v>93154578</v>
      </c>
      <c r="H14" s="263">
        <f t="shared" si="1"/>
        <v>40680118.859999999</v>
      </c>
    </row>
    <row r="15" spans="1:8" ht="22.5" customHeight="1" x14ac:dyDescent="0.25">
      <c r="A15" s="260" t="s">
        <v>2143</v>
      </c>
      <c r="B15" s="261">
        <v>0</v>
      </c>
      <c r="C15" s="261">
        <v>0</v>
      </c>
      <c r="D15" s="255">
        <v>1400720</v>
      </c>
      <c r="E15" s="255">
        <v>0</v>
      </c>
      <c r="F15" s="256">
        <f t="shared" si="0"/>
        <v>1400720</v>
      </c>
      <c r="G15" s="262">
        <v>0</v>
      </c>
      <c r="H15" s="263">
        <f t="shared" si="1"/>
        <v>1400720</v>
      </c>
    </row>
    <row r="16" spans="1:8" ht="22.5" customHeight="1" x14ac:dyDescent="0.25">
      <c r="A16" s="260" t="s">
        <v>1724</v>
      </c>
      <c r="B16" s="261">
        <v>0</v>
      </c>
      <c r="C16" s="261">
        <v>0</v>
      </c>
      <c r="D16" s="255">
        <v>69600</v>
      </c>
      <c r="E16" s="255">
        <v>0</v>
      </c>
      <c r="F16" s="256">
        <f t="shared" si="0"/>
        <v>69600</v>
      </c>
      <c r="G16" s="262">
        <v>0</v>
      </c>
      <c r="H16" s="263">
        <f t="shared" si="1"/>
        <v>69600</v>
      </c>
    </row>
    <row r="17" spans="1:9" ht="22.5" customHeight="1" x14ac:dyDescent="0.25">
      <c r="A17" s="260" t="s">
        <v>2144</v>
      </c>
      <c r="B17" s="261">
        <f>'[1]staff salary ded. 22-23'!H831</f>
        <v>326048207.01000005</v>
      </c>
      <c r="C17" s="261">
        <v>0</v>
      </c>
      <c r="D17" s="255">
        <v>232799045.84999999</v>
      </c>
      <c r="E17" s="255">
        <v>0</v>
      </c>
      <c r="F17" s="256">
        <f t="shared" si="0"/>
        <v>558847252.86000001</v>
      </c>
      <c r="G17" s="262">
        <v>0</v>
      </c>
      <c r="H17" s="263">
        <f t="shared" si="1"/>
        <v>558847252.86000001</v>
      </c>
    </row>
    <row r="18" spans="1:9" ht="22.5" customHeight="1" x14ac:dyDescent="0.25">
      <c r="A18" s="260" t="s">
        <v>2115</v>
      </c>
      <c r="B18" s="261">
        <v>0</v>
      </c>
      <c r="C18" s="261">
        <v>0</v>
      </c>
      <c r="D18" s="255">
        <v>371609822.51999998</v>
      </c>
      <c r="E18" s="255"/>
      <c r="F18" s="256">
        <f t="shared" si="0"/>
        <v>371609822.51999998</v>
      </c>
      <c r="G18" s="262">
        <f>F18</f>
        <v>371609822.51999998</v>
      </c>
      <c r="H18" s="263">
        <f t="shared" si="1"/>
        <v>0</v>
      </c>
    </row>
    <row r="19" spans="1:9" ht="22.5" customHeight="1" x14ac:dyDescent="0.25">
      <c r="A19" s="260" t="s">
        <v>2145</v>
      </c>
      <c r="B19" s="261">
        <v>0</v>
      </c>
      <c r="C19" s="261"/>
      <c r="D19" s="255">
        <v>8152000</v>
      </c>
      <c r="E19" s="255"/>
      <c r="F19" s="256">
        <f t="shared" si="0"/>
        <v>8152000</v>
      </c>
      <c r="G19" s="262">
        <f>F19</f>
        <v>8152000</v>
      </c>
      <c r="H19" s="263">
        <f t="shared" si="1"/>
        <v>0</v>
      </c>
    </row>
    <row r="20" spans="1:9" ht="22.5" customHeight="1" x14ac:dyDescent="0.25">
      <c r="A20" s="260" t="s">
        <v>2116</v>
      </c>
      <c r="B20" s="261">
        <v>0</v>
      </c>
      <c r="C20" s="261">
        <v>0</v>
      </c>
      <c r="D20" s="255">
        <v>49149398</v>
      </c>
      <c r="E20" s="255"/>
      <c r="F20" s="256">
        <f t="shared" si="0"/>
        <v>49149398</v>
      </c>
      <c r="G20" s="262">
        <v>23475145</v>
      </c>
      <c r="H20" s="263">
        <f t="shared" si="1"/>
        <v>25674253</v>
      </c>
    </row>
    <row r="21" spans="1:9" ht="22.5" customHeight="1" x14ac:dyDescent="0.25">
      <c r="A21" s="264" t="s">
        <v>95</v>
      </c>
      <c r="B21" s="265">
        <f>SUM(B4:B20)</f>
        <v>434795427.01000005</v>
      </c>
      <c r="C21" s="265">
        <f>SUM(C4:C20)</f>
        <v>24583043</v>
      </c>
      <c r="D21" s="266">
        <f>SUM(D4:D20)</f>
        <v>892202672.06999993</v>
      </c>
      <c r="E21" s="266">
        <f>SUM(E4:E20)</f>
        <v>217975684.06</v>
      </c>
      <c r="F21" s="267">
        <f t="shared" si="0"/>
        <v>1569556826.1399999</v>
      </c>
      <c r="G21" s="266">
        <f>SUM(G4:G20)</f>
        <v>566379977.63999999</v>
      </c>
      <c r="H21" s="268">
        <f t="shared" ref="H21" si="2">SUM(H4:H20)</f>
        <v>1003176848.5</v>
      </c>
      <c r="I21" s="271"/>
    </row>
    <row r="22" spans="1:9" ht="22.5" customHeight="1" x14ac:dyDescent="0.25">
      <c r="A22" s="277"/>
      <c r="B22" s="272"/>
      <c r="C22" s="273">
        <f>B21+C21</f>
        <v>459378470.01000005</v>
      </c>
      <c r="D22" s="274"/>
      <c r="E22" s="275">
        <f>D21+E21</f>
        <v>1110178356.1299999</v>
      </c>
      <c r="F22" s="276"/>
      <c r="G22" s="274"/>
      <c r="H22" s="278"/>
    </row>
    <row r="23" spans="1:9" ht="22.5" customHeight="1" thickBot="1" x14ac:dyDescent="0.3">
      <c r="A23" s="279" t="s">
        <v>2148</v>
      </c>
      <c r="B23" s="280"/>
      <c r="C23" s="281"/>
      <c r="D23" s="282"/>
      <c r="E23" s="283">
        <f>C22+E22</f>
        <v>1569556826.1399999</v>
      </c>
      <c r="F23" s="284"/>
      <c r="G23" s="282"/>
      <c r="H23" s="285"/>
    </row>
    <row r="24" spans="1:9" ht="22.5" customHeight="1" x14ac:dyDescent="0.25">
      <c r="E24" s="271"/>
      <c r="H24" s="270"/>
    </row>
    <row r="25" spans="1:9" ht="22.5" customHeight="1" x14ac:dyDescent="0.25">
      <c r="H25" s="271"/>
    </row>
  </sheetData>
  <mergeCells count="7">
    <mergeCell ref="A1:H1"/>
    <mergeCell ref="A2:A3"/>
    <mergeCell ref="B2:C2"/>
    <mergeCell ref="D2:E2"/>
    <mergeCell ref="F2:F3"/>
    <mergeCell ref="G2:G3"/>
    <mergeCell ref="H2:H3"/>
  </mergeCell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Staff Salary Deductions</vt:lpstr>
      <vt:lpstr>June 2024 Staff Salary</vt:lpstr>
      <vt:lpstr>CHP's</vt:lpstr>
      <vt:lpstr>STAFF ALLOWANCES</vt:lpstr>
      <vt:lpstr>Suppliers &amp; Contractors</vt:lpstr>
      <vt:lpstr>Consolidated Summary</vt:lpstr>
      <vt:lpstr>Sheet2</vt:lpstr>
      <vt:lpstr>'STAFF ALLOWANCES'!Print_Area</vt:lpstr>
      <vt:lpstr>'Staff Salary Deductions'!Print_Area</vt:lpstr>
      <vt:lpstr>'Suppliers &amp; Contractors'!Print_Area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Esther Muthoni</cp:lastModifiedBy>
  <cp:lastPrinted>2024-10-31T13:22:36Z</cp:lastPrinted>
  <dcterms:created xsi:type="dcterms:W3CDTF">2024-10-25T09:49:43Z</dcterms:created>
  <dcterms:modified xsi:type="dcterms:W3CDTF">2025-11-06T19:03:25Z</dcterms:modified>
</cp:coreProperties>
</file>